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ngineering\2. SEWER\Sewer\EPA\Reporting\EPA Annual Return 2026-2027\"/>
    </mc:Choice>
  </mc:AlternateContent>
  <xr:revisionPtr revIDLastSave="0" documentId="13_ncr:1_{AF0E8224-164F-43D7-B454-269FBCF19847}" xr6:coauthVersionLast="47" xr6:coauthVersionMax="47" xr10:uidLastSave="{00000000-0000-0000-0000-000000000000}"/>
  <bookViews>
    <workbookView xWindow="-28920" yWindow="-120" windowWidth="29040" windowHeight="15720" tabRatio="603" activeTab="7" xr2:uid="{00000000-000D-0000-FFFF-FFFF00000000}"/>
  </bookViews>
  <sheets>
    <sheet name="2019-2020" sheetId="15" r:id="rId1"/>
    <sheet name="2020-2021" sheetId="20" r:id="rId2"/>
    <sheet name="2021-2022" sheetId="12" r:id="rId3"/>
    <sheet name="2022-2023" sheetId="18" r:id="rId4"/>
    <sheet name="2023-2024" sheetId="19" r:id="rId5"/>
    <sheet name="2024-2025" sheetId="22" r:id="rId6"/>
    <sheet name="2025-2026" sheetId="24" r:id="rId7"/>
    <sheet name="2026-2027" sheetId="26" r:id="rId8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61" i="26" l="1"/>
  <c r="AK61" i="26"/>
  <c r="AJ61" i="26"/>
  <c r="AG61" i="26"/>
  <c r="AE61" i="26"/>
  <c r="AD61" i="26"/>
  <c r="AB61" i="26"/>
  <c r="Z61" i="26"/>
  <c r="AL56" i="26"/>
  <c r="AK56" i="26"/>
  <c r="AJ56" i="26"/>
  <c r="AG56" i="26"/>
  <c r="AE56" i="26"/>
  <c r="AD56" i="26"/>
  <c r="AB56" i="26"/>
  <c r="Z56" i="26"/>
  <c r="T81" i="26"/>
  <c r="S81" i="26"/>
  <c r="Q81" i="26"/>
  <c r="P81" i="26"/>
  <c r="O81" i="26"/>
  <c r="M81" i="26"/>
  <c r="K81" i="26"/>
  <c r="I81" i="26"/>
  <c r="H81" i="26"/>
  <c r="F81" i="26"/>
  <c r="D81" i="26"/>
  <c r="L79" i="26"/>
  <c r="E79" i="26"/>
  <c r="T77" i="26"/>
  <c r="S77" i="26"/>
  <c r="R77" i="26"/>
  <c r="P77" i="26"/>
  <c r="O77" i="26"/>
  <c r="N77" i="26"/>
  <c r="L77" i="26"/>
  <c r="I77" i="26"/>
  <c r="H77" i="26"/>
  <c r="G77" i="26"/>
  <c r="E77" i="26"/>
  <c r="T75" i="26"/>
  <c r="T79" i="26" s="1"/>
  <c r="S75" i="26"/>
  <c r="S79" i="26" s="1"/>
  <c r="Q75" i="26"/>
  <c r="Q79" i="26" s="1"/>
  <c r="P75" i="26"/>
  <c r="P79" i="26" s="1"/>
  <c r="O75" i="26"/>
  <c r="O79" i="26" s="1"/>
  <c r="M75" i="26"/>
  <c r="M79" i="26" s="1"/>
  <c r="K75" i="26"/>
  <c r="K79" i="26" s="1"/>
  <c r="I75" i="26"/>
  <c r="I79" i="26" s="1"/>
  <c r="H75" i="26"/>
  <c r="H79" i="26" s="1"/>
  <c r="G75" i="26"/>
  <c r="F75" i="26"/>
  <c r="F79" i="26" s="1"/>
  <c r="D75" i="26"/>
  <c r="D79" i="26" s="1"/>
  <c r="AL38" i="26"/>
  <c r="AK38" i="26"/>
  <c r="AJ38" i="26"/>
  <c r="AH38" i="26"/>
  <c r="AF38" i="26"/>
  <c r="AD38" i="26"/>
  <c r="AC38" i="26"/>
  <c r="AA38" i="26"/>
  <c r="Z38" i="26"/>
  <c r="T38" i="26"/>
  <c r="S38" i="26"/>
  <c r="Q38" i="26"/>
  <c r="P38" i="26"/>
  <c r="O38" i="26"/>
  <c r="M38" i="26"/>
  <c r="K38" i="26"/>
  <c r="I38" i="26"/>
  <c r="H38" i="26"/>
  <c r="F38" i="26"/>
  <c r="D38" i="26"/>
  <c r="AH36" i="26"/>
  <c r="AH41" i="26" s="1"/>
  <c r="AG36" i="26"/>
  <c r="L36" i="26"/>
  <c r="E36" i="26"/>
  <c r="AM34" i="26"/>
  <c r="AK34" i="26"/>
  <c r="AJ34" i="26"/>
  <c r="AI34" i="26"/>
  <c r="AG34" i="26"/>
  <c r="AD34" i="26"/>
  <c r="AC34" i="26"/>
  <c r="AB34" i="26"/>
  <c r="Z34" i="26"/>
  <c r="T34" i="26"/>
  <c r="S34" i="26"/>
  <c r="R34" i="26"/>
  <c r="P34" i="26"/>
  <c r="O34" i="26"/>
  <c r="N34" i="26"/>
  <c r="L34" i="26"/>
  <c r="I34" i="26"/>
  <c r="H34" i="26"/>
  <c r="G34" i="26"/>
  <c r="E34" i="26"/>
  <c r="AL32" i="26"/>
  <c r="AL36" i="26" s="1"/>
  <c r="AL41" i="26" s="1"/>
  <c r="AK32" i="26"/>
  <c r="AK36" i="26" s="1"/>
  <c r="AK41" i="26" s="1"/>
  <c r="AJ32" i="26"/>
  <c r="AJ36" i="26" s="1"/>
  <c r="AJ41" i="26" s="1"/>
  <c r="AH32" i="26"/>
  <c r="AF32" i="26"/>
  <c r="AF36" i="26" s="1"/>
  <c r="AF41" i="26" s="1"/>
  <c r="AD32" i="26"/>
  <c r="AD36" i="26" s="1"/>
  <c r="AD41" i="26" s="1"/>
  <c r="AC32" i="26"/>
  <c r="AC36" i="26" s="1"/>
  <c r="AC41" i="26" s="1"/>
  <c r="AB32" i="26"/>
  <c r="AA32" i="26"/>
  <c r="AA36" i="26" s="1"/>
  <c r="AA41" i="26" s="1"/>
  <c r="Z32" i="26"/>
  <c r="Z36" i="26" s="1"/>
  <c r="Z41" i="26" s="1"/>
  <c r="T32" i="26"/>
  <c r="T36" i="26" s="1"/>
  <c r="S32" i="26"/>
  <c r="S36" i="26" s="1"/>
  <c r="Q32" i="26"/>
  <c r="Q36" i="26" s="1"/>
  <c r="Q88" i="26" s="1"/>
  <c r="P32" i="26"/>
  <c r="P36" i="26" s="1"/>
  <c r="P88" i="26" s="1"/>
  <c r="O32" i="26"/>
  <c r="O36" i="26" s="1"/>
  <c r="O88" i="26" s="1"/>
  <c r="M32" i="26"/>
  <c r="M36" i="26" s="1"/>
  <c r="M88" i="26" s="1"/>
  <c r="K32" i="26"/>
  <c r="K36" i="26" s="1"/>
  <c r="K88" i="26" s="1"/>
  <c r="I32" i="26"/>
  <c r="I36" i="26" s="1"/>
  <c r="I88" i="26" s="1"/>
  <c r="H32" i="26"/>
  <c r="H36" i="26" s="1"/>
  <c r="H88" i="26" s="1"/>
  <c r="F32" i="26"/>
  <c r="F36" i="26" s="1"/>
  <c r="F88" i="26" s="1"/>
  <c r="D32" i="26"/>
  <c r="D36" i="26" s="1"/>
  <c r="D88" i="26" s="1"/>
  <c r="T81" i="24"/>
  <c r="S81" i="24"/>
  <c r="Q81" i="24"/>
  <c r="P81" i="24"/>
  <c r="O81" i="24"/>
  <c r="M81" i="24"/>
  <c r="K81" i="24"/>
  <c r="I81" i="24"/>
  <c r="H81" i="24"/>
  <c r="F81" i="24"/>
  <c r="D81" i="24"/>
  <c r="L79" i="24"/>
  <c r="K79" i="24"/>
  <c r="I79" i="24"/>
  <c r="H79" i="24"/>
  <c r="E79" i="24"/>
  <c r="T77" i="24"/>
  <c r="S77" i="24"/>
  <c r="R77" i="24"/>
  <c r="P77" i="24"/>
  <c r="O77" i="24"/>
  <c r="N77" i="24"/>
  <c r="L77" i="24"/>
  <c r="I77" i="24"/>
  <c r="H77" i="24"/>
  <c r="G77" i="24"/>
  <c r="E77" i="24"/>
  <c r="T75" i="24"/>
  <c r="T79" i="24" s="1"/>
  <c r="S75" i="24"/>
  <c r="S79" i="24" s="1"/>
  <c r="Q75" i="24"/>
  <c r="Q79" i="24" s="1"/>
  <c r="P75" i="24"/>
  <c r="P79" i="24" s="1"/>
  <c r="O75" i="24"/>
  <c r="O79" i="24" s="1"/>
  <c r="M75" i="24"/>
  <c r="M79" i="24" s="1"/>
  <c r="K75" i="24"/>
  <c r="I75" i="24"/>
  <c r="H75" i="24"/>
  <c r="G75" i="24"/>
  <c r="F75" i="24"/>
  <c r="F79" i="24" s="1"/>
  <c r="D75" i="24"/>
  <c r="D79" i="24" s="1"/>
  <c r="AK38" i="24"/>
  <c r="AJ38" i="24"/>
  <c r="AI38" i="24"/>
  <c r="AG38" i="24"/>
  <c r="AE38" i="24"/>
  <c r="AC38" i="24"/>
  <c r="AB38" i="24"/>
  <c r="Z38" i="24"/>
  <c r="Y38" i="24"/>
  <c r="T38" i="24"/>
  <c r="S38" i="24"/>
  <c r="Q38" i="24"/>
  <c r="P38" i="24"/>
  <c r="O38" i="24"/>
  <c r="M38" i="24"/>
  <c r="K38" i="24"/>
  <c r="I38" i="24"/>
  <c r="H38" i="24"/>
  <c r="F38" i="24"/>
  <c r="D38" i="24"/>
  <c r="AI36" i="24"/>
  <c r="AI41" i="24" s="1"/>
  <c r="AG36" i="24"/>
  <c r="AG41" i="24" s="1"/>
  <c r="AF36" i="24"/>
  <c r="AE36" i="24"/>
  <c r="AE41" i="24" s="1"/>
  <c r="AB36" i="24"/>
  <c r="AB41" i="24" s="1"/>
  <c r="S36" i="24"/>
  <c r="O36" i="24"/>
  <c r="O88" i="24" s="1"/>
  <c r="M36" i="24"/>
  <c r="M88" i="24" s="1"/>
  <c r="L36" i="24"/>
  <c r="K36" i="24"/>
  <c r="K88" i="24" s="1"/>
  <c r="H36" i="24"/>
  <c r="H88" i="24" s="1"/>
  <c r="E36" i="24"/>
  <c r="AL34" i="24"/>
  <c r="AJ34" i="24"/>
  <c r="AI34" i="24"/>
  <c r="AH34" i="24"/>
  <c r="AF34" i="24"/>
  <c r="AC34" i="24"/>
  <c r="AB34" i="24"/>
  <c r="AA34" i="24"/>
  <c r="Y34" i="24"/>
  <c r="T34" i="24"/>
  <c r="S34" i="24"/>
  <c r="R34" i="24"/>
  <c r="P34" i="24"/>
  <c r="O34" i="24"/>
  <c r="N34" i="24"/>
  <c r="L34" i="24"/>
  <c r="I34" i="24"/>
  <c r="H34" i="24"/>
  <c r="G34" i="24"/>
  <c r="E34" i="24"/>
  <c r="AK32" i="24"/>
  <c r="AK36" i="24" s="1"/>
  <c r="AK41" i="24" s="1"/>
  <c r="AJ32" i="24"/>
  <c r="AJ36" i="24" s="1"/>
  <c r="AJ41" i="24" s="1"/>
  <c r="AI32" i="24"/>
  <c r="AG32" i="24"/>
  <c r="AE32" i="24"/>
  <c r="AC32" i="24"/>
  <c r="AC36" i="24" s="1"/>
  <c r="AC41" i="24" s="1"/>
  <c r="AB32" i="24"/>
  <c r="AA32" i="24"/>
  <c r="Z32" i="24"/>
  <c r="Z36" i="24" s="1"/>
  <c r="Z41" i="24" s="1"/>
  <c r="Y32" i="24"/>
  <c r="Y36" i="24" s="1"/>
  <c r="Y41" i="24" s="1"/>
  <c r="T32" i="24"/>
  <c r="T36" i="24" s="1"/>
  <c r="S32" i="24"/>
  <c r="Q32" i="24"/>
  <c r="Q36" i="24" s="1"/>
  <c r="Q88" i="24" s="1"/>
  <c r="P32" i="24"/>
  <c r="P36" i="24" s="1"/>
  <c r="P88" i="24" s="1"/>
  <c r="O32" i="24"/>
  <c r="M32" i="24"/>
  <c r="K32" i="24"/>
  <c r="I32" i="24"/>
  <c r="I36" i="24" s="1"/>
  <c r="I88" i="24" s="1"/>
  <c r="H32" i="24"/>
  <c r="F32" i="24"/>
  <c r="F36" i="24" s="1"/>
  <c r="F88" i="24" s="1"/>
  <c r="D32" i="24"/>
  <c r="D36" i="24" s="1"/>
  <c r="D88" i="24" s="1"/>
  <c r="T81" i="22" l="1"/>
  <c r="S81" i="22"/>
  <c r="Q81" i="22"/>
  <c r="P81" i="22"/>
  <c r="O81" i="22"/>
  <c r="M81" i="22"/>
  <c r="K81" i="22"/>
  <c r="I81" i="22"/>
  <c r="H81" i="22"/>
  <c r="F81" i="22"/>
  <c r="D81" i="22"/>
  <c r="L79" i="22"/>
  <c r="E79" i="22"/>
  <c r="T77" i="22"/>
  <c r="S77" i="22"/>
  <c r="R77" i="22"/>
  <c r="P77" i="22"/>
  <c r="O77" i="22"/>
  <c r="N77" i="22"/>
  <c r="L77" i="22"/>
  <c r="I77" i="22"/>
  <c r="H77" i="22"/>
  <c r="G77" i="22"/>
  <c r="E77" i="22"/>
  <c r="T75" i="22"/>
  <c r="T79" i="22" s="1"/>
  <c r="S75" i="22"/>
  <c r="S79" i="22" s="1"/>
  <c r="Q75" i="22"/>
  <c r="Q79" i="22" s="1"/>
  <c r="P75" i="22"/>
  <c r="P79" i="22" s="1"/>
  <c r="O75" i="22"/>
  <c r="O79" i="22" s="1"/>
  <c r="M75" i="22"/>
  <c r="M79" i="22" s="1"/>
  <c r="K75" i="22"/>
  <c r="K79" i="22" s="1"/>
  <c r="I75" i="22"/>
  <c r="I79" i="22" s="1"/>
  <c r="H75" i="22"/>
  <c r="H79" i="22" s="1"/>
  <c r="G75" i="22"/>
  <c r="F75" i="22"/>
  <c r="F79" i="22" s="1"/>
  <c r="D75" i="22"/>
  <c r="D79" i="22" s="1"/>
  <c r="AK38" i="22"/>
  <c r="AJ38" i="22"/>
  <c r="AI38" i="22"/>
  <c r="AG38" i="22"/>
  <c r="AE38" i="22"/>
  <c r="AC38" i="22"/>
  <c r="AB38" i="22"/>
  <c r="Z38" i="22"/>
  <c r="Y38" i="22"/>
  <c r="T38" i="22"/>
  <c r="S38" i="22"/>
  <c r="Q38" i="22"/>
  <c r="P38" i="22"/>
  <c r="O38" i="22"/>
  <c r="M38" i="22"/>
  <c r="K38" i="22"/>
  <c r="I38" i="22"/>
  <c r="H38" i="22"/>
  <c r="F38" i="22"/>
  <c r="D38" i="22"/>
  <c r="AF36" i="22"/>
  <c r="AE36" i="22"/>
  <c r="AE41" i="22" s="1"/>
  <c r="L36" i="22"/>
  <c r="E36" i="22"/>
  <c r="AL34" i="22"/>
  <c r="AJ34" i="22"/>
  <c r="AI34" i="22"/>
  <c r="AH34" i="22"/>
  <c r="AF34" i="22"/>
  <c r="AC34" i="22"/>
  <c r="AB34" i="22"/>
  <c r="AA34" i="22"/>
  <c r="Y34" i="22"/>
  <c r="T34" i="22"/>
  <c r="S34" i="22"/>
  <c r="R34" i="22"/>
  <c r="P34" i="22"/>
  <c r="O34" i="22"/>
  <c r="N34" i="22"/>
  <c r="L34" i="22"/>
  <c r="I34" i="22"/>
  <c r="H34" i="22"/>
  <c r="G34" i="22"/>
  <c r="E34" i="22"/>
  <c r="AK32" i="22"/>
  <c r="AK36" i="22" s="1"/>
  <c r="AK41" i="22" s="1"/>
  <c r="AJ32" i="22"/>
  <c r="AJ36" i="22" s="1"/>
  <c r="AJ41" i="22" s="1"/>
  <c r="AI32" i="22"/>
  <c r="AI36" i="22" s="1"/>
  <c r="AI41" i="22" s="1"/>
  <c r="AG32" i="22"/>
  <c r="AG36" i="22" s="1"/>
  <c r="AG41" i="22" s="1"/>
  <c r="AE32" i="22"/>
  <c r="AC32" i="22"/>
  <c r="AC36" i="22" s="1"/>
  <c r="AC41" i="22" s="1"/>
  <c r="AB32" i="22"/>
  <c r="AB36" i="22" s="1"/>
  <c r="AB41" i="22" s="1"/>
  <c r="AA32" i="22"/>
  <c r="Z32" i="22"/>
  <c r="Z36" i="22" s="1"/>
  <c r="Z41" i="22" s="1"/>
  <c r="Y32" i="22"/>
  <c r="Y36" i="22" s="1"/>
  <c r="Y41" i="22" s="1"/>
  <c r="T32" i="22"/>
  <c r="T36" i="22" s="1"/>
  <c r="S32" i="22"/>
  <c r="S36" i="22" s="1"/>
  <c r="Q32" i="22"/>
  <c r="Q36" i="22" s="1"/>
  <c r="Q88" i="22" s="1"/>
  <c r="P32" i="22"/>
  <c r="P36" i="22" s="1"/>
  <c r="P88" i="22" s="1"/>
  <c r="O32" i="22"/>
  <c r="O36" i="22" s="1"/>
  <c r="O88" i="22" s="1"/>
  <c r="M32" i="22"/>
  <c r="M36" i="22" s="1"/>
  <c r="M88" i="22" s="1"/>
  <c r="K32" i="22"/>
  <c r="K36" i="22" s="1"/>
  <c r="K88" i="22" s="1"/>
  <c r="I32" i="22"/>
  <c r="I36" i="22" s="1"/>
  <c r="I88" i="22" s="1"/>
  <c r="H32" i="22"/>
  <c r="H36" i="22" s="1"/>
  <c r="H88" i="22" s="1"/>
  <c r="F32" i="22"/>
  <c r="F36" i="22" s="1"/>
  <c r="F88" i="22" s="1"/>
  <c r="D32" i="22"/>
  <c r="D36" i="22" s="1"/>
  <c r="D88" i="22" s="1"/>
  <c r="G34" i="19"/>
  <c r="AK32" i="19"/>
  <c r="AJ32" i="19"/>
  <c r="AI32" i="19"/>
  <c r="AG32" i="19"/>
  <c r="AE32" i="19"/>
  <c r="AC32" i="19"/>
  <c r="AB32" i="19"/>
  <c r="Z32" i="19"/>
  <c r="Y32" i="19"/>
  <c r="T75" i="19"/>
  <c r="S75" i="19"/>
  <c r="Q75" i="19"/>
  <c r="P75" i="19"/>
  <c r="O75" i="19"/>
  <c r="M75" i="19"/>
  <c r="K75" i="19"/>
  <c r="I75" i="19"/>
  <c r="H75" i="19"/>
  <c r="F75" i="19"/>
  <c r="D75" i="19"/>
  <c r="T32" i="19"/>
  <c r="S32" i="19"/>
  <c r="Q32" i="19"/>
  <c r="P32" i="19"/>
  <c r="P36" i="19" s="1"/>
  <c r="O32" i="19"/>
  <c r="M32" i="19"/>
  <c r="K32" i="19"/>
  <c r="I32" i="19"/>
  <c r="H32" i="19"/>
  <c r="F32" i="19"/>
  <c r="D32" i="19"/>
  <c r="AM74" i="20" l="1"/>
  <c r="AL74" i="20"/>
  <c r="AJ74" i="20"/>
  <c r="AI74" i="20"/>
  <c r="AG74" i="20"/>
  <c r="AE74" i="20"/>
  <c r="AC74" i="20"/>
  <c r="AB74" i="20"/>
  <c r="Z74" i="20"/>
  <c r="Y74" i="20"/>
  <c r="T74" i="20"/>
  <c r="S74" i="20"/>
  <c r="Q74" i="20"/>
  <c r="P74" i="20"/>
  <c r="O74" i="20"/>
  <c r="M74" i="20"/>
  <c r="K74" i="20"/>
  <c r="I74" i="20"/>
  <c r="H74" i="20"/>
  <c r="F74" i="20"/>
  <c r="D74" i="20"/>
  <c r="AM72" i="20"/>
  <c r="AJ72" i="20"/>
  <c r="AF72" i="20"/>
  <c r="AB72" i="20"/>
  <c r="Y72" i="20"/>
  <c r="M72" i="20"/>
  <c r="L72" i="20"/>
  <c r="K72" i="20"/>
  <c r="E72" i="20"/>
  <c r="AM70" i="20"/>
  <c r="AL70" i="20"/>
  <c r="AK70" i="20"/>
  <c r="AI70" i="20"/>
  <c r="AH70" i="20"/>
  <c r="AF70" i="20"/>
  <c r="AC70" i="20"/>
  <c r="AB70" i="20"/>
  <c r="AA70" i="20"/>
  <c r="Y70" i="20"/>
  <c r="T70" i="20"/>
  <c r="S70" i="20"/>
  <c r="R70" i="20"/>
  <c r="P70" i="20"/>
  <c r="O70" i="20"/>
  <c r="N70" i="20"/>
  <c r="L70" i="20"/>
  <c r="I70" i="20"/>
  <c r="H70" i="20"/>
  <c r="G70" i="20"/>
  <c r="E70" i="20"/>
  <c r="AM68" i="20"/>
  <c r="AL68" i="20"/>
  <c r="AL72" i="20" s="1"/>
  <c r="AJ68" i="20"/>
  <c r="AI68" i="20"/>
  <c r="AI72" i="20" s="1"/>
  <c r="AG68" i="20"/>
  <c r="AG72" i="20" s="1"/>
  <c r="AE68" i="20"/>
  <c r="AE72" i="20" s="1"/>
  <c r="AC68" i="20"/>
  <c r="AC72" i="20" s="1"/>
  <c r="AB68" i="20"/>
  <c r="AA68" i="20"/>
  <c r="Z68" i="20"/>
  <c r="Z72" i="20" s="1"/>
  <c r="Y68" i="20"/>
  <c r="T68" i="20"/>
  <c r="T72" i="20" s="1"/>
  <c r="S68" i="20"/>
  <c r="S72" i="20" s="1"/>
  <c r="Q68" i="20"/>
  <c r="Q72" i="20" s="1"/>
  <c r="P68" i="20"/>
  <c r="P72" i="20" s="1"/>
  <c r="O68" i="20"/>
  <c r="O72" i="20" s="1"/>
  <c r="M68" i="20"/>
  <c r="K68" i="20"/>
  <c r="I68" i="20"/>
  <c r="I72" i="20" s="1"/>
  <c r="H68" i="20"/>
  <c r="H72" i="20" s="1"/>
  <c r="G68" i="20"/>
  <c r="F68" i="20"/>
  <c r="F72" i="20" s="1"/>
  <c r="D68" i="20"/>
  <c r="D72" i="20" s="1"/>
  <c r="AK35" i="20"/>
  <c r="AJ35" i="20"/>
  <c r="AI35" i="20"/>
  <c r="AG35" i="20"/>
  <c r="AE35" i="20"/>
  <c r="AC35" i="20"/>
  <c r="AB35" i="20"/>
  <c r="Z35" i="20"/>
  <c r="Y35" i="20"/>
  <c r="Q35" i="20"/>
  <c r="P35" i="20"/>
  <c r="O35" i="20"/>
  <c r="M35" i="20"/>
  <c r="K35" i="20"/>
  <c r="I35" i="20"/>
  <c r="H35" i="20"/>
  <c r="F35" i="20"/>
  <c r="D35" i="20"/>
  <c r="AJ33" i="20"/>
  <c r="AJ38" i="20" s="1"/>
  <c r="AG33" i="20"/>
  <c r="AG38" i="20" s="1"/>
  <c r="AF33" i="20"/>
  <c r="Y33" i="20"/>
  <c r="Y38" i="20" s="1"/>
  <c r="P33" i="20"/>
  <c r="P81" i="20" s="1"/>
  <c r="L33" i="20"/>
  <c r="H33" i="20"/>
  <c r="H81" i="20" s="1"/>
  <c r="E33" i="20"/>
  <c r="AL31" i="20"/>
  <c r="AJ31" i="20"/>
  <c r="AI31" i="20"/>
  <c r="AH31" i="20"/>
  <c r="AF31" i="20"/>
  <c r="AC31" i="20"/>
  <c r="AB31" i="20"/>
  <c r="AA31" i="20"/>
  <c r="Y31" i="20"/>
  <c r="R31" i="20"/>
  <c r="P31" i="20"/>
  <c r="O31" i="20"/>
  <c r="N31" i="20"/>
  <c r="L31" i="20"/>
  <c r="I31" i="20"/>
  <c r="H31" i="20"/>
  <c r="G31" i="20"/>
  <c r="E31" i="20"/>
  <c r="AK29" i="20"/>
  <c r="AK33" i="20" s="1"/>
  <c r="AK38" i="20" s="1"/>
  <c r="AJ29" i="20"/>
  <c r="AI29" i="20"/>
  <c r="AI33" i="20" s="1"/>
  <c r="AI38" i="20" s="1"/>
  <c r="AG29" i="20"/>
  <c r="AE29" i="20"/>
  <c r="AE33" i="20" s="1"/>
  <c r="AE38" i="20" s="1"/>
  <c r="AC29" i="20"/>
  <c r="AC33" i="20" s="1"/>
  <c r="AC38" i="20" s="1"/>
  <c r="AB29" i="20"/>
  <c r="AB33" i="20" s="1"/>
  <c r="AB38" i="20" s="1"/>
  <c r="AA29" i="20"/>
  <c r="Z29" i="20"/>
  <c r="Z33" i="20" s="1"/>
  <c r="Z38" i="20" s="1"/>
  <c r="Y29" i="20"/>
  <c r="Q29" i="20"/>
  <c r="Q33" i="20" s="1"/>
  <c r="Q81" i="20" s="1"/>
  <c r="P29" i="20"/>
  <c r="O29" i="20"/>
  <c r="O33" i="20" s="1"/>
  <c r="O81" i="20" s="1"/>
  <c r="M29" i="20"/>
  <c r="M33" i="20" s="1"/>
  <c r="M81" i="20" s="1"/>
  <c r="K29" i="20"/>
  <c r="K33" i="20" s="1"/>
  <c r="K81" i="20" s="1"/>
  <c r="I29" i="20"/>
  <c r="I33" i="20" s="1"/>
  <c r="I81" i="20" s="1"/>
  <c r="H29" i="20"/>
  <c r="G29" i="20"/>
  <c r="F29" i="20"/>
  <c r="F33" i="20" s="1"/>
  <c r="F81" i="20" s="1"/>
  <c r="D29" i="20"/>
  <c r="D33" i="20" s="1"/>
  <c r="D81" i="20" s="1"/>
  <c r="T81" i="19" l="1"/>
  <c r="S81" i="19"/>
  <c r="Q81" i="19"/>
  <c r="P81" i="19"/>
  <c r="O81" i="19"/>
  <c r="M81" i="19"/>
  <c r="K81" i="19"/>
  <c r="I81" i="19"/>
  <c r="H81" i="19"/>
  <c r="F81" i="19"/>
  <c r="D81" i="19"/>
  <c r="P79" i="19"/>
  <c r="L79" i="19"/>
  <c r="E79" i="19"/>
  <c r="T77" i="19"/>
  <c r="S77" i="19"/>
  <c r="R77" i="19"/>
  <c r="P77" i="19"/>
  <c r="O77" i="19"/>
  <c r="N77" i="19"/>
  <c r="L77" i="19"/>
  <c r="I77" i="19"/>
  <c r="H77" i="19"/>
  <c r="G77" i="19"/>
  <c r="E77" i="19"/>
  <c r="T79" i="19"/>
  <c r="S79" i="19"/>
  <c r="Q79" i="19"/>
  <c r="O79" i="19"/>
  <c r="M79" i="19"/>
  <c r="K79" i="19"/>
  <c r="I79" i="19"/>
  <c r="H79" i="19"/>
  <c r="G75" i="19"/>
  <c r="F79" i="19"/>
  <c r="D79" i="19"/>
  <c r="AK38" i="19"/>
  <c r="AJ38" i="19"/>
  <c r="AI38" i="19"/>
  <c r="AG38" i="19"/>
  <c r="AE38" i="19"/>
  <c r="AC38" i="19"/>
  <c r="AB38" i="19"/>
  <c r="Z38" i="19"/>
  <c r="Y38" i="19"/>
  <c r="T38" i="19"/>
  <c r="S38" i="19"/>
  <c r="Q38" i="19"/>
  <c r="P38" i="19"/>
  <c r="O38" i="19"/>
  <c r="M38" i="19"/>
  <c r="K38" i="19"/>
  <c r="I38" i="19"/>
  <c r="H38" i="19"/>
  <c r="F38" i="19"/>
  <c r="D38" i="19"/>
  <c r="AJ36" i="19"/>
  <c r="AJ41" i="19" s="1"/>
  <c r="AG36" i="19"/>
  <c r="AG41" i="19" s="1"/>
  <c r="AF36" i="19"/>
  <c r="Y36" i="19"/>
  <c r="Y41" i="19" s="1"/>
  <c r="T36" i="19"/>
  <c r="S36" i="19"/>
  <c r="Q36" i="19"/>
  <c r="Q88" i="19" s="1"/>
  <c r="P88" i="19"/>
  <c r="O36" i="19"/>
  <c r="O88" i="19" s="1"/>
  <c r="L36" i="19"/>
  <c r="H36" i="19"/>
  <c r="H88" i="19" s="1"/>
  <c r="E36" i="19"/>
  <c r="AL34" i="19"/>
  <c r="AJ34" i="19"/>
  <c r="AI34" i="19"/>
  <c r="AH34" i="19"/>
  <c r="AF34" i="19"/>
  <c r="AC34" i="19"/>
  <c r="AB34" i="19"/>
  <c r="AA34" i="19"/>
  <c r="Y34" i="19"/>
  <c r="T34" i="19"/>
  <c r="S34" i="19"/>
  <c r="R34" i="19"/>
  <c r="P34" i="19"/>
  <c r="O34" i="19"/>
  <c r="N34" i="19"/>
  <c r="L34" i="19"/>
  <c r="I34" i="19"/>
  <c r="H34" i="19"/>
  <c r="E34" i="19"/>
  <c r="AK36" i="19"/>
  <c r="AK41" i="19" s="1"/>
  <c r="AI36" i="19"/>
  <c r="AI41" i="19" s="1"/>
  <c r="AE36" i="19"/>
  <c r="AE41" i="19" s="1"/>
  <c r="AC36" i="19"/>
  <c r="AC41" i="19" s="1"/>
  <c r="AB36" i="19"/>
  <c r="AB41" i="19" s="1"/>
  <c r="AA32" i="19"/>
  <c r="Z36" i="19"/>
  <c r="Z41" i="19" s="1"/>
  <c r="M36" i="19"/>
  <c r="M88" i="19" s="1"/>
  <c r="K36" i="19"/>
  <c r="K88" i="19" s="1"/>
  <c r="I36" i="19"/>
  <c r="I88" i="19" s="1"/>
  <c r="F36" i="19"/>
  <c r="F88" i="19" s="1"/>
  <c r="D36" i="19"/>
  <c r="D88" i="19" s="1"/>
  <c r="P34" i="18"/>
  <c r="P38" i="18"/>
  <c r="P36" i="18"/>
  <c r="Q36" i="18" l="1"/>
  <c r="Q88" i="18" s="1"/>
  <c r="M32" i="18"/>
  <c r="M36" i="18" s="1"/>
  <c r="M88" i="18" s="1"/>
  <c r="K32" i="18"/>
  <c r="K36" i="18" s="1"/>
  <c r="K88" i="18" s="1"/>
  <c r="I32" i="18"/>
  <c r="I36" i="18" s="1"/>
  <c r="I88" i="18" s="1"/>
  <c r="F32" i="18"/>
  <c r="F36" i="18" s="1"/>
  <c r="F88" i="18" s="1"/>
  <c r="D32" i="18"/>
  <c r="D36" i="18" s="1"/>
  <c r="D88" i="18" s="1"/>
  <c r="S36" i="18"/>
  <c r="O36" i="18"/>
  <c r="O88" i="18" s="1"/>
  <c r="T38" i="18"/>
  <c r="T36" i="18"/>
  <c r="T34" i="18"/>
  <c r="S38" i="18"/>
  <c r="S34" i="18"/>
  <c r="T81" i="18"/>
  <c r="S81" i="18"/>
  <c r="Q81" i="18"/>
  <c r="P81" i="18"/>
  <c r="O81" i="18"/>
  <c r="M81" i="18"/>
  <c r="K81" i="18"/>
  <c r="I81" i="18"/>
  <c r="H81" i="18"/>
  <c r="F81" i="18"/>
  <c r="D81" i="18"/>
  <c r="L79" i="18"/>
  <c r="E79" i="18"/>
  <c r="T77" i="18"/>
  <c r="S77" i="18"/>
  <c r="R77" i="18"/>
  <c r="P77" i="18"/>
  <c r="O77" i="18"/>
  <c r="N77" i="18"/>
  <c r="L77" i="18"/>
  <c r="I77" i="18"/>
  <c r="H77" i="18"/>
  <c r="G77" i="18"/>
  <c r="E77" i="18"/>
  <c r="T75" i="18"/>
  <c r="T79" i="18" s="1"/>
  <c r="S75" i="18"/>
  <c r="S79" i="18" s="1"/>
  <c r="Q75" i="18"/>
  <c r="Q79" i="18" s="1"/>
  <c r="P79" i="18"/>
  <c r="O75" i="18"/>
  <c r="O79" i="18" s="1"/>
  <c r="M75" i="18"/>
  <c r="M79" i="18" s="1"/>
  <c r="K75" i="18"/>
  <c r="K79" i="18" s="1"/>
  <c r="I75" i="18"/>
  <c r="I79" i="18" s="1"/>
  <c r="H75" i="18"/>
  <c r="H79" i="18" s="1"/>
  <c r="G75" i="18"/>
  <c r="F75" i="18"/>
  <c r="F79" i="18" s="1"/>
  <c r="D75" i="18"/>
  <c r="D79" i="18" s="1"/>
  <c r="AK38" i="18"/>
  <c r="AJ38" i="18"/>
  <c r="AI38" i="18"/>
  <c r="AG38" i="18"/>
  <c r="AE38" i="18"/>
  <c r="AC38" i="18"/>
  <c r="AB38" i="18"/>
  <c r="Z38" i="18"/>
  <c r="Y38" i="18"/>
  <c r="Q38" i="18"/>
  <c r="O38" i="18"/>
  <c r="M38" i="18"/>
  <c r="K38" i="18"/>
  <c r="I38" i="18"/>
  <c r="H38" i="18"/>
  <c r="F38" i="18"/>
  <c r="D38" i="18"/>
  <c r="AF36" i="18"/>
  <c r="L36" i="18"/>
  <c r="E36" i="18"/>
  <c r="AL34" i="18"/>
  <c r="AJ34" i="18"/>
  <c r="AI34" i="18"/>
  <c r="AH34" i="18"/>
  <c r="AF34" i="18"/>
  <c r="AC34" i="18"/>
  <c r="AB34" i="18"/>
  <c r="AA34" i="18"/>
  <c r="Y34" i="18"/>
  <c r="R34" i="18"/>
  <c r="O34" i="18"/>
  <c r="N34" i="18"/>
  <c r="L34" i="18"/>
  <c r="I34" i="18"/>
  <c r="H34" i="18"/>
  <c r="G34" i="18"/>
  <c r="E34" i="18"/>
  <c r="AK32" i="18"/>
  <c r="AK36" i="18" s="1"/>
  <c r="AK41" i="18" s="1"/>
  <c r="AJ32" i="18"/>
  <c r="AJ36" i="18" s="1"/>
  <c r="AJ41" i="18" s="1"/>
  <c r="AI32" i="18"/>
  <c r="AI36" i="18" s="1"/>
  <c r="AI41" i="18" s="1"/>
  <c r="AG32" i="18"/>
  <c r="AG36" i="18" s="1"/>
  <c r="AG41" i="18" s="1"/>
  <c r="AE32" i="18"/>
  <c r="AE36" i="18" s="1"/>
  <c r="AE41" i="18" s="1"/>
  <c r="AC32" i="18"/>
  <c r="AC36" i="18" s="1"/>
  <c r="AC41" i="18" s="1"/>
  <c r="AB32" i="18"/>
  <c r="AB36" i="18" s="1"/>
  <c r="AB41" i="18" s="1"/>
  <c r="AA32" i="18"/>
  <c r="Z32" i="18"/>
  <c r="Z36" i="18" s="1"/>
  <c r="Z41" i="18" s="1"/>
  <c r="Y32" i="18"/>
  <c r="Y36" i="18" s="1"/>
  <c r="Y41" i="18" s="1"/>
  <c r="P88" i="18"/>
  <c r="H36" i="18"/>
  <c r="H88" i="18" s="1"/>
  <c r="T74" i="15"/>
  <c r="S74" i="15"/>
  <c r="T70" i="15"/>
  <c r="S70" i="15"/>
  <c r="T68" i="15"/>
  <c r="T72" i="15" s="1"/>
  <c r="S68" i="15"/>
  <c r="S72" i="15" s="1"/>
  <c r="AM74" i="15"/>
  <c r="AL74" i="15"/>
  <c r="AJ74" i="15"/>
  <c r="AI74" i="15"/>
  <c r="AG74" i="15"/>
  <c r="AE74" i="15"/>
  <c r="AC74" i="15"/>
  <c r="AB74" i="15"/>
  <c r="Z74" i="15"/>
  <c r="Y74" i="15"/>
  <c r="AF72" i="15"/>
  <c r="AM70" i="15"/>
  <c r="AL70" i="15"/>
  <c r="AK70" i="15"/>
  <c r="AI70" i="15"/>
  <c r="AH70" i="15"/>
  <c r="AF70" i="15"/>
  <c r="AC70" i="15"/>
  <c r="AB70" i="15"/>
  <c r="AA70" i="15"/>
  <c r="Y70" i="15"/>
  <c r="AM68" i="15"/>
  <c r="AM72" i="15"/>
  <c r="AL68" i="15"/>
  <c r="AL72" i="15" s="1"/>
  <c r="AJ68" i="15"/>
  <c r="AJ72" i="15" s="1"/>
  <c r="AI68" i="15"/>
  <c r="AI72" i="15" s="1"/>
  <c r="AG68" i="15"/>
  <c r="AG72" i="15"/>
  <c r="AE68" i="15"/>
  <c r="AE72" i="15" s="1"/>
  <c r="AC68" i="15"/>
  <c r="AC72" i="15" s="1"/>
  <c r="AB68" i="15"/>
  <c r="AB72" i="15" s="1"/>
  <c r="AA68" i="15"/>
  <c r="Z68" i="15"/>
  <c r="Z72" i="15" s="1"/>
  <c r="Y68" i="15"/>
  <c r="Y72" i="15" s="1"/>
  <c r="T74" i="12"/>
  <c r="S74" i="12"/>
  <c r="T70" i="12"/>
  <c r="S70" i="12"/>
  <c r="T68" i="12"/>
  <c r="T72" i="12" s="1"/>
  <c r="S68" i="12"/>
  <c r="S72" i="12" s="1"/>
  <c r="AM74" i="12"/>
  <c r="AL74" i="12"/>
  <c r="AJ74" i="12"/>
  <c r="AI74" i="12"/>
  <c r="AG74" i="12"/>
  <c r="AE74" i="12"/>
  <c r="AC74" i="12"/>
  <c r="AB74" i="12"/>
  <c r="Z74" i="12"/>
  <c r="Y74" i="12"/>
  <c r="AF72" i="12"/>
  <c r="AM70" i="12"/>
  <c r="AL70" i="12"/>
  <c r="AK70" i="12"/>
  <c r="AI70" i="12"/>
  <c r="AH70" i="12"/>
  <c r="AF70" i="12"/>
  <c r="AC70" i="12"/>
  <c r="AB70" i="12"/>
  <c r="AA70" i="12"/>
  <c r="Y70" i="12"/>
  <c r="AM68" i="12"/>
  <c r="AM72" i="12" s="1"/>
  <c r="AL68" i="12"/>
  <c r="AL72" i="12"/>
  <c r="AJ68" i="12"/>
  <c r="AJ72" i="12" s="1"/>
  <c r="AI68" i="12"/>
  <c r="AI72" i="12"/>
  <c r="AG68" i="12"/>
  <c r="AG72" i="12" s="1"/>
  <c r="AE68" i="12"/>
  <c r="AE72" i="12"/>
  <c r="AC68" i="12"/>
  <c r="AC72" i="12" s="1"/>
  <c r="AB68" i="12"/>
  <c r="AB72" i="12" s="1"/>
  <c r="AA68" i="12"/>
  <c r="Z68" i="12"/>
  <c r="Z72" i="12" s="1"/>
  <c r="Y68" i="12"/>
  <c r="Y72" i="12" s="1"/>
  <c r="Q74" i="12"/>
  <c r="P74" i="12"/>
  <c r="O74" i="12"/>
  <c r="M74" i="12"/>
  <c r="K74" i="12"/>
  <c r="I74" i="12"/>
  <c r="H74" i="12"/>
  <c r="F74" i="12"/>
  <c r="D74" i="12"/>
  <c r="L72" i="12"/>
  <c r="E72" i="12"/>
  <c r="R70" i="12"/>
  <c r="P70" i="12"/>
  <c r="O70" i="12"/>
  <c r="N70" i="12"/>
  <c r="L70" i="12"/>
  <c r="I70" i="12"/>
  <c r="H70" i="12"/>
  <c r="G70" i="12"/>
  <c r="E70" i="12"/>
  <c r="Q68" i="12"/>
  <c r="Q72" i="12" s="1"/>
  <c r="P68" i="12"/>
  <c r="P72" i="12" s="1"/>
  <c r="O68" i="12"/>
  <c r="O72" i="12" s="1"/>
  <c r="M68" i="12"/>
  <c r="M72" i="12" s="1"/>
  <c r="K68" i="12"/>
  <c r="K72" i="12" s="1"/>
  <c r="I68" i="12"/>
  <c r="I72" i="12" s="1"/>
  <c r="H68" i="12"/>
  <c r="H72" i="12" s="1"/>
  <c r="G68" i="12"/>
  <c r="F68" i="12"/>
  <c r="F72" i="12" s="1"/>
  <c r="D68" i="12"/>
  <c r="D72" i="12" s="1"/>
  <c r="AK35" i="12"/>
  <c r="AJ35" i="12"/>
  <c r="AI35" i="12"/>
  <c r="AG35" i="12"/>
  <c r="AE35" i="12"/>
  <c r="AC35" i="12"/>
  <c r="AB35" i="12"/>
  <c r="Z35" i="12"/>
  <c r="Y35" i="12"/>
  <c r="Q35" i="12"/>
  <c r="P35" i="12"/>
  <c r="O35" i="12"/>
  <c r="M35" i="12"/>
  <c r="K35" i="12"/>
  <c r="I35" i="12"/>
  <c r="H35" i="12"/>
  <c r="F35" i="12"/>
  <c r="D35" i="12"/>
  <c r="AF33" i="12"/>
  <c r="L33" i="12"/>
  <c r="E33" i="12"/>
  <c r="AL31" i="12"/>
  <c r="AJ31" i="12"/>
  <c r="AI31" i="12"/>
  <c r="AH31" i="12"/>
  <c r="AF31" i="12"/>
  <c r="AC31" i="12"/>
  <c r="AB31" i="12"/>
  <c r="AA31" i="12"/>
  <c r="Y31" i="12"/>
  <c r="R31" i="12"/>
  <c r="P31" i="12"/>
  <c r="O31" i="12"/>
  <c r="N31" i="12"/>
  <c r="L31" i="12"/>
  <c r="I31" i="12"/>
  <c r="H31" i="12"/>
  <c r="G31" i="12"/>
  <c r="E31" i="12"/>
  <c r="AK29" i="12"/>
  <c r="AK33" i="12"/>
  <c r="AK38" i="12" s="1"/>
  <c r="AJ29" i="12"/>
  <c r="AJ33" i="12"/>
  <c r="AJ38" i="12" s="1"/>
  <c r="AI29" i="12"/>
  <c r="AI33" i="12" s="1"/>
  <c r="AI38" i="12" s="1"/>
  <c r="AG29" i="12"/>
  <c r="AG33" i="12" s="1"/>
  <c r="AG38" i="12" s="1"/>
  <c r="AE29" i="12"/>
  <c r="AE33" i="12" s="1"/>
  <c r="AE38" i="12" s="1"/>
  <c r="AC29" i="12"/>
  <c r="AC33" i="12"/>
  <c r="AC38" i="12"/>
  <c r="AB29" i="12"/>
  <c r="AB33" i="12" s="1"/>
  <c r="AB38" i="12" s="1"/>
  <c r="AA29" i="12"/>
  <c r="Z29" i="12"/>
  <c r="Z33" i="12" s="1"/>
  <c r="Z38" i="12" s="1"/>
  <c r="Y29" i="12"/>
  <c r="Y33" i="12" s="1"/>
  <c r="Y38" i="12" s="1"/>
  <c r="Q29" i="12"/>
  <c r="Q33" i="12" s="1"/>
  <c r="Q81" i="12" s="1"/>
  <c r="P29" i="12"/>
  <c r="P33" i="12" s="1"/>
  <c r="P81" i="12" s="1"/>
  <c r="O29" i="12"/>
  <c r="O33" i="12" s="1"/>
  <c r="O81" i="12" s="1"/>
  <c r="M29" i="12"/>
  <c r="M33" i="12" s="1"/>
  <c r="M81" i="12" s="1"/>
  <c r="K29" i="12"/>
  <c r="K33" i="12"/>
  <c r="K81" i="12" s="1"/>
  <c r="I29" i="12"/>
  <c r="I33" i="12" s="1"/>
  <c r="I81" i="12" s="1"/>
  <c r="H29" i="12"/>
  <c r="H33" i="12" s="1"/>
  <c r="H81" i="12" s="1"/>
  <c r="G29" i="12"/>
  <c r="F29" i="12"/>
  <c r="F33" i="12" s="1"/>
  <c r="F81" i="12" s="1"/>
  <c r="D29" i="12"/>
  <c r="D33" i="12" s="1"/>
  <c r="D81" i="12" s="1"/>
  <c r="D74" i="15"/>
  <c r="E72" i="15"/>
  <c r="E70" i="15"/>
  <c r="D68" i="15"/>
  <c r="D72" i="15"/>
  <c r="D35" i="15"/>
  <c r="E33" i="15"/>
  <c r="E31" i="15"/>
  <c r="D29" i="15"/>
  <c r="D33" i="15"/>
  <c r="Y29" i="15"/>
  <c r="Y33" i="15" s="1"/>
  <c r="Q74" i="15"/>
  <c r="P74" i="15"/>
  <c r="O74" i="15"/>
  <c r="M74" i="15"/>
  <c r="K74" i="15"/>
  <c r="I74" i="15"/>
  <c r="H74" i="15"/>
  <c r="F74" i="15"/>
  <c r="L72" i="15"/>
  <c r="R70" i="15"/>
  <c r="P70" i="15"/>
  <c r="O70" i="15"/>
  <c r="N70" i="15"/>
  <c r="L70" i="15"/>
  <c r="I70" i="15"/>
  <c r="H70" i="15"/>
  <c r="G70" i="15"/>
  <c r="Q68" i="15"/>
  <c r="Q72" i="15" s="1"/>
  <c r="P68" i="15"/>
  <c r="P72" i="15"/>
  <c r="O68" i="15"/>
  <c r="O72" i="15" s="1"/>
  <c r="M68" i="15"/>
  <c r="M72" i="15"/>
  <c r="K68" i="15"/>
  <c r="K72" i="15" s="1"/>
  <c r="I68" i="15"/>
  <c r="I72" i="15"/>
  <c r="H68" i="15"/>
  <c r="H72" i="15" s="1"/>
  <c r="G68" i="15"/>
  <c r="F68" i="15"/>
  <c r="F72" i="15" s="1"/>
  <c r="AK35" i="15"/>
  <c r="AJ35" i="15"/>
  <c r="AI35" i="15"/>
  <c r="AG35" i="15"/>
  <c r="AE35" i="15"/>
  <c r="AC35" i="15"/>
  <c r="AB35" i="15"/>
  <c r="Z35" i="15"/>
  <c r="Y35" i="15"/>
  <c r="Q35" i="15"/>
  <c r="P35" i="15"/>
  <c r="O35" i="15"/>
  <c r="M35" i="15"/>
  <c r="K35" i="15"/>
  <c r="I35" i="15"/>
  <c r="H35" i="15"/>
  <c r="F35" i="15"/>
  <c r="AF33" i="15"/>
  <c r="L33" i="15"/>
  <c r="AL31" i="15"/>
  <c r="AJ31" i="15"/>
  <c r="AI31" i="15"/>
  <c r="AH31" i="15"/>
  <c r="AF31" i="15"/>
  <c r="AC31" i="15"/>
  <c r="AB31" i="15"/>
  <c r="AA31" i="15"/>
  <c r="Y31" i="15"/>
  <c r="R31" i="15"/>
  <c r="P31" i="15"/>
  <c r="O31" i="15"/>
  <c r="N31" i="15"/>
  <c r="L31" i="15"/>
  <c r="I31" i="15"/>
  <c r="H31" i="15"/>
  <c r="G31" i="15"/>
  <c r="AK29" i="15"/>
  <c r="AK33" i="15" s="1"/>
  <c r="AJ29" i="15"/>
  <c r="AJ33" i="15" s="1"/>
  <c r="AI29" i="15"/>
  <c r="AI33" i="15" s="1"/>
  <c r="AG29" i="15"/>
  <c r="AG33" i="15"/>
  <c r="AE29" i="15"/>
  <c r="AE33" i="15" s="1"/>
  <c r="AC29" i="15"/>
  <c r="AC33" i="15" s="1"/>
  <c r="AB29" i="15"/>
  <c r="AB33" i="15" s="1"/>
  <c r="AA29" i="15"/>
  <c r="Z29" i="15"/>
  <c r="Z33" i="15" s="1"/>
  <c r="Q29" i="15"/>
  <c r="Q33" i="15"/>
  <c r="P29" i="15"/>
  <c r="P33" i="15" s="1"/>
  <c r="O29" i="15"/>
  <c r="O33" i="15"/>
  <c r="M29" i="15"/>
  <c r="M33" i="15" s="1"/>
  <c r="M38" i="15" s="1"/>
  <c r="K29" i="15"/>
  <c r="K33" i="15"/>
  <c r="K38" i="15" s="1"/>
  <c r="I29" i="15"/>
  <c r="I33" i="15" s="1"/>
  <c r="H29" i="15"/>
  <c r="H33" i="15"/>
  <c r="G29" i="15"/>
  <c r="F29" i="15"/>
  <c r="F33" i="15" s="1"/>
  <c r="H38" i="15"/>
  <c r="D38" i="15"/>
  <c r="I38" i="15"/>
  <c r="O38" i="15"/>
  <c r="P38" i="15"/>
  <c r="F38" i="15"/>
</calcChain>
</file>

<file path=xl/sharedStrings.xml><?xml version="1.0" encoding="utf-8"?>
<sst xmlns="http://schemas.openxmlformats.org/spreadsheetml/2006/main" count="1386" uniqueCount="83">
  <si>
    <t>Blayney Sewage Treatment Works - Licence Point Sampling</t>
  </si>
  <si>
    <t>License Point No.</t>
  </si>
  <si>
    <t>Period</t>
  </si>
  <si>
    <t>Total Suspended Solids (mg/L)</t>
  </si>
  <si>
    <t>pH</t>
  </si>
  <si>
    <t>Faecal Coliforms (units/100 mL)</t>
  </si>
  <si>
    <t>Oil &amp; Grease (mg/L)</t>
  </si>
  <si>
    <t>Total Nitrogen (mg/L)</t>
  </si>
  <si>
    <t>Total Phosphorous (mg/L)</t>
  </si>
  <si>
    <t>Ammonia - N (mg/L)</t>
  </si>
  <si>
    <t>&lt;</t>
  </si>
  <si>
    <t>No of Samples Collected</t>
  </si>
  <si>
    <t>Lowest Sample Value</t>
  </si>
  <si>
    <t>Mean of Samples</t>
  </si>
  <si>
    <t>Highest Sample Value</t>
  </si>
  <si>
    <t>Flow</t>
  </si>
  <si>
    <t>Actual Load</t>
  </si>
  <si>
    <t>INFRASTRUCTURE SERVICES DEPARTMENT</t>
  </si>
  <si>
    <t>91 Adelaide Street BLAYNEY NSW 2799</t>
  </si>
  <si>
    <t>Sampling Frequency</t>
  </si>
  <si>
    <t>Monthly</t>
  </si>
  <si>
    <t>Published Date</t>
  </si>
  <si>
    <t>Date Sample Taken</t>
  </si>
  <si>
    <t>Biological Oxygen Demand (mg/L)</t>
  </si>
  <si>
    <t>Approved Concentration Limit</t>
  </si>
  <si>
    <t>No limit or range defined in licence</t>
  </si>
  <si>
    <t>~</t>
  </si>
  <si>
    <t>Aluminium (mg/L)</t>
  </si>
  <si>
    <t>Yearly</t>
  </si>
  <si>
    <t>Point 1  License Conditions 100%ile</t>
  </si>
  <si>
    <t>6.5-8.5</t>
  </si>
  <si>
    <t>N/A</t>
  </si>
  <si>
    <t>Point 1 to be sampled if discharge to river occurs</t>
  </si>
  <si>
    <t>If discharge to creek occurs</t>
  </si>
  <si>
    <t>Biochemical Oxygen Demand (mg/L)</t>
  </si>
  <si>
    <t>Date Reported</t>
  </si>
  <si>
    <t>2019-2020</t>
  </si>
  <si>
    <t>UVT % @ 254nm</t>
  </si>
  <si>
    <t>UVT % @ 270nm</t>
  </si>
  <si>
    <t>CVO Effluent transfer System Suspended 11/12/2019</t>
  </si>
  <si>
    <t>Catch Pond</t>
  </si>
  <si>
    <t>Catch Pond Summary</t>
  </si>
  <si>
    <t>2020 - 2021</t>
  </si>
  <si>
    <t>Monthly - when discharge occurs</t>
  </si>
  <si>
    <t>2021-2022</t>
  </si>
  <si>
    <t>&lt;0.20</t>
  </si>
  <si>
    <t>Inlet Works</t>
  </si>
  <si>
    <t xml:space="preserve">     &lt;</t>
  </si>
  <si>
    <t>2022-2023</t>
  </si>
  <si>
    <t>&lt;0.1</t>
  </si>
  <si>
    <t>&lt; 0.20</t>
  </si>
  <si>
    <t>&lt; 0.1</t>
  </si>
  <si>
    <t xml:space="preserve">       ~</t>
  </si>
  <si>
    <t>2021 - 2022</t>
  </si>
  <si>
    <t>2023-2024</t>
  </si>
  <si>
    <t>Monthly If discharge to creek occurs</t>
  </si>
  <si>
    <t>4/11/2023*</t>
  </si>
  <si>
    <t>*error in date on report - assumed to be 12/4/2023</t>
  </si>
  <si>
    <t>2024-2025</t>
  </si>
  <si>
    <t>&lt;1</t>
  </si>
  <si>
    <t>2026-2027</t>
  </si>
  <si>
    <t>2025-2026</t>
  </si>
  <si>
    <t>72.2.</t>
  </si>
  <si>
    <t>Monthly during discharge</t>
  </si>
  <si>
    <t>Nitrogen (total)
 (mg/L)</t>
  </si>
  <si>
    <t>Oil and Grease
 (mg/L)</t>
  </si>
  <si>
    <t>Phosphorus Sorption Capacity
(kg/ha)</t>
  </si>
  <si>
    <t>Aluminium
(mg/kg)</t>
  </si>
  <si>
    <t>Conductivity
(microsiemens/cm)</t>
  </si>
  <si>
    <t>Exchangeable Sodium Percentage
(mg/kg)</t>
  </si>
  <si>
    <t>Nitrogen (Nitrate)
(mg/L)</t>
  </si>
  <si>
    <t>Site</t>
  </si>
  <si>
    <t>KGO - NW</t>
  </si>
  <si>
    <t>Napier - NW</t>
  </si>
  <si>
    <t>KGO - NE</t>
  </si>
  <si>
    <t>Napier - NE</t>
  </si>
  <si>
    <t>KGO - SE</t>
  </si>
  <si>
    <t>Napier - SE</t>
  </si>
  <si>
    <t>KGO - SW</t>
  </si>
  <si>
    <t>Napier - SW</t>
  </si>
  <si>
    <t>KGO Average</t>
  </si>
  <si>
    <t>Napier Average</t>
  </si>
  <si>
    <t>86.9 @300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</si>
</sst>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otted">
        <color indexed="64"/>
      </bottom>
      <diagonal/>
    </border>
    <border>
      <left/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/>
      <bottom style="dotted">
        <color indexed="64"/>
      </bottom>
      <diagonal/>
    </border>
    <border>
      <left/>
      <right style="dashed">
        <color indexed="64"/>
      </right>
      <top/>
      <bottom style="dotted">
        <color indexed="64"/>
      </bottom>
      <diagonal/>
    </border>
    <border>
      <left style="dashed">
        <color indexed="64"/>
      </left>
      <right style="dash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2" fontId="0" fillId="2" borderId="5" xfId="0" applyNumberFormat="1" applyFill="1" applyBorder="1" applyAlignment="1">
      <alignment horizontal="center"/>
    </xf>
    <xf numFmtId="2" fontId="0" fillId="2" borderId="10" xfId="0" applyNumberFormat="1" applyFill="1" applyBorder="1" applyAlignment="1">
      <alignment horizontal="right"/>
    </xf>
    <xf numFmtId="2" fontId="0" fillId="2" borderId="5" xfId="0" applyNumberFormat="1" applyFill="1" applyBorder="1" applyAlignment="1">
      <alignment horizontal="left"/>
    </xf>
    <xf numFmtId="2" fontId="0" fillId="2" borderId="6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wrapText="1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 wrapText="1"/>
    </xf>
    <xf numFmtId="0" fontId="0" fillId="0" borderId="0" xfId="0" applyAlignment="1">
      <alignment horizontal="left" wrapText="1"/>
    </xf>
    <xf numFmtId="0" fontId="5" fillId="0" borderId="32" xfId="0" applyFont="1" applyBorder="1" applyAlignment="1">
      <alignment horizontal="center" wrapText="1"/>
    </xf>
    <xf numFmtId="0" fontId="5" fillId="2" borderId="31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14" fontId="5" fillId="2" borderId="4" xfId="0" applyNumberFormat="1" applyFont="1" applyFill="1" applyBorder="1" applyAlignment="1">
      <alignment horizontal="center"/>
    </xf>
    <xf numFmtId="14" fontId="5" fillId="2" borderId="31" xfId="0" applyNumberFormat="1" applyFont="1" applyFill="1" applyBorder="1" applyAlignment="1">
      <alignment horizontal="center"/>
    </xf>
    <xf numFmtId="14" fontId="5" fillId="2" borderId="33" xfId="0" applyNumberFormat="1" applyFont="1" applyFill="1" applyBorder="1" applyAlignment="1">
      <alignment horizontal="center"/>
    </xf>
    <xf numFmtId="14" fontId="5" fillId="2" borderId="34" xfId="0" applyNumberFormat="1" applyFont="1" applyFill="1" applyBorder="1" applyAlignment="1">
      <alignment horizontal="center"/>
    </xf>
    <xf numFmtId="14" fontId="5" fillId="2" borderId="47" xfId="0" applyNumberFormat="1" applyFont="1" applyFill="1" applyBorder="1" applyAlignment="1">
      <alignment horizontal="center"/>
    </xf>
    <xf numFmtId="14" fontId="5" fillId="2" borderId="48" xfId="0" applyNumberFormat="1" applyFont="1" applyFill="1" applyBorder="1" applyAlignment="1">
      <alignment horizontal="center"/>
    </xf>
    <xf numFmtId="14" fontId="5" fillId="2" borderId="42" xfId="0" applyNumberFormat="1" applyFont="1" applyFill="1" applyBorder="1" applyAlignment="1">
      <alignment horizontal="center"/>
    </xf>
    <xf numFmtId="14" fontId="5" fillId="2" borderId="22" xfId="0" applyNumberFormat="1" applyFont="1" applyFill="1" applyBorder="1" applyAlignment="1">
      <alignment horizontal="center"/>
    </xf>
    <xf numFmtId="14" fontId="5" fillId="2" borderId="62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right"/>
    </xf>
    <xf numFmtId="0" fontId="3" fillId="2" borderId="27" xfId="0" applyFont="1" applyFill="1" applyBorder="1" applyAlignment="1">
      <alignment horizontal="right"/>
    </xf>
    <xf numFmtId="0" fontId="3" fillId="2" borderId="18" xfId="0" applyFont="1" applyFill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3" fillId="2" borderId="36" xfId="0" applyFont="1" applyFill="1" applyBorder="1" applyAlignment="1">
      <alignment horizontal="right"/>
    </xf>
    <xf numFmtId="0" fontId="3" fillId="2" borderId="40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center"/>
    </xf>
    <xf numFmtId="0" fontId="3" fillId="2" borderId="50" xfId="0" applyFont="1" applyFill="1" applyBorder="1" applyAlignment="1">
      <alignment horizontal="right"/>
    </xf>
    <xf numFmtId="0" fontId="3" fillId="2" borderId="60" xfId="0" applyFont="1" applyFill="1" applyBorder="1" applyAlignment="1">
      <alignment horizontal="right"/>
    </xf>
    <xf numFmtId="0" fontId="0" fillId="0" borderId="0" xfId="0" applyAlignment="1">
      <alignment horizontal="left"/>
    </xf>
    <xf numFmtId="0" fontId="3" fillId="2" borderId="44" xfId="0" applyFont="1" applyFill="1" applyBorder="1" applyAlignment="1">
      <alignment horizontal="right"/>
    </xf>
    <xf numFmtId="0" fontId="3" fillId="2" borderId="63" xfId="0" applyFont="1" applyFill="1" applyBorder="1" applyAlignment="1">
      <alignment horizontal="right"/>
    </xf>
    <xf numFmtId="0" fontId="3" fillId="2" borderId="60" xfId="0" applyFont="1" applyFill="1" applyBorder="1" applyAlignment="1">
      <alignment horizontal="center"/>
    </xf>
    <xf numFmtId="0" fontId="7" fillId="2" borderId="61" xfId="0" applyFont="1" applyFill="1" applyBorder="1" applyAlignment="1">
      <alignment horizontal="center"/>
    </xf>
    <xf numFmtId="0" fontId="7" fillId="2" borderId="52" xfId="0" applyFont="1" applyFill="1" applyBorder="1" applyAlignment="1">
      <alignment horizontal="center"/>
    </xf>
    <xf numFmtId="0" fontId="7" fillId="2" borderId="65" xfId="0" applyFont="1" applyFill="1" applyBorder="1" applyAlignment="1">
      <alignment horizontal="center"/>
    </xf>
    <xf numFmtId="14" fontId="5" fillId="2" borderId="69" xfId="0" applyNumberFormat="1" applyFont="1" applyFill="1" applyBorder="1" applyAlignment="1">
      <alignment horizontal="center"/>
    </xf>
    <xf numFmtId="0" fontId="3" fillId="2" borderId="70" xfId="0" applyFont="1" applyFill="1" applyBorder="1" applyAlignment="1">
      <alignment horizontal="center"/>
    </xf>
    <xf numFmtId="0" fontId="3" fillId="2" borderId="71" xfId="0" applyFont="1" applyFill="1" applyBorder="1" applyAlignment="1">
      <alignment horizontal="right"/>
    </xf>
    <xf numFmtId="0" fontId="3" fillId="2" borderId="71" xfId="0" applyFont="1" applyFill="1" applyBorder="1" applyAlignment="1">
      <alignment horizontal="center"/>
    </xf>
    <xf numFmtId="0" fontId="3" fillId="2" borderId="73" xfId="0" applyFont="1" applyFill="1" applyBorder="1" applyAlignment="1">
      <alignment horizontal="center"/>
    </xf>
    <xf numFmtId="0" fontId="3" fillId="2" borderId="53" xfId="0" applyFont="1" applyFill="1" applyBorder="1" applyAlignment="1">
      <alignment horizontal="right"/>
    </xf>
    <xf numFmtId="0" fontId="0" fillId="0" borderId="0" xfId="0" applyAlignment="1">
      <alignment horizontal="right" wrapText="1"/>
    </xf>
    <xf numFmtId="0" fontId="3" fillId="2" borderId="38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3" fillId="2" borderId="46" xfId="0" applyFont="1" applyFill="1" applyBorder="1" applyAlignment="1">
      <alignment horizontal="center"/>
    </xf>
    <xf numFmtId="0" fontId="4" fillId="2" borderId="74" xfId="0" applyFont="1" applyFill="1" applyBorder="1"/>
    <xf numFmtId="0" fontId="4" fillId="2" borderId="75" xfId="0" applyFont="1" applyFill="1" applyBorder="1"/>
    <xf numFmtId="0" fontId="3" fillId="2" borderId="16" xfId="0" applyFont="1" applyFill="1" applyBorder="1" applyAlignment="1">
      <alignment horizontal="center"/>
    </xf>
    <xf numFmtId="0" fontId="3" fillId="2" borderId="49" xfId="0" applyFont="1" applyFill="1" applyBorder="1" applyAlignment="1">
      <alignment horizontal="center"/>
    </xf>
    <xf numFmtId="0" fontId="3" fillId="2" borderId="61" xfId="0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3" fillId="2" borderId="63" xfId="0" applyFont="1" applyFill="1" applyBorder="1" applyAlignment="1">
      <alignment horizontal="center"/>
    </xf>
    <xf numFmtId="0" fontId="3" fillId="2" borderId="65" xfId="0" applyFont="1" applyFill="1" applyBorder="1" applyAlignment="1">
      <alignment horizontal="center"/>
    </xf>
    <xf numFmtId="0" fontId="3" fillId="2" borderId="51" xfId="0" applyFont="1" applyFill="1" applyBorder="1" applyAlignment="1">
      <alignment horizontal="left"/>
    </xf>
    <xf numFmtId="0" fontId="5" fillId="0" borderId="25" xfId="0" applyFont="1" applyBorder="1" applyAlignment="1">
      <alignment horizontal="center"/>
    </xf>
    <xf numFmtId="0" fontId="3" fillId="2" borderId="77" xfId="0" applyFont="1" applyFill="1" applyBorder="1" applyAlignment="1">
      <alignment horizontal="right"/>
    </xf>
    <xf numFmtId="0" fontId="3" fillId="2" borderId="80" xfId="0" applyFont="1" applyFill="1" applyBorder="1" applyAlignment="1">
      <alignment horizontal="right"/>
    </xf>
    <xf numFmtId="0" fontId="3" fillId="2" borderId="76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14" fontId="5" fillId="2" borderId="32" xfId="0" applyNumberFormat="1" applyFont="1" applyFill="1" applyBorder="1" applyAlignment="1">
      <alignment horizontal="center"/>
    </xf>
    <xf numFmtId="0" fontId="3" fillId="2" borderId="39" xfId="0" applyFont="1" applyFill="1" applyBorder="1" applyAlignment="1">
      <alignment horizontal="right"/>
    </xf>
    <xf numFmtId="0" fontId="0" fillId="0" borderId="9" xfId="0" applyBorder="1" applyAlignment="1">
      <alignment horizontal="center"/>
    </xf>
    <xf numFmtId="14" fontId="5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5" fillId="0" borderId="32" xfId="0" applyFont="1" applyBorder="1"/>
    <xf numFmtId="0" fontId="3" fillId="2" borderId="78" xfId="0" applyFont="1" applyFill="1" applyBorder="1" applyAlignment="1">
      <alignment horizontal="left"/>
    </xf>
    <xf numFmtId="0" fontId="3" fillId="2" borderId="79" xfId="0" applyFont="1" applyFill="1" applyBorder="1" applyAlignment="1">
      <alignment horizontal="center"/>
    </xf>
    <xf numFmtId="0" fontId="3" fillId="2" borderId="81" xfId="0" applyFont="1" applyFill="1" applyBorder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5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28" xfId="0" applyFont="1" applyFill="1" applyBorder="1" applyAlignment="1">
      <alignment horizontal="left"/>
    </xf>
    <xf numFmtId="0" fontId="3" fillId="2" borderId="29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2" borderId="37" xfId="0" applyFont="1" applyFill="1" applyBorder="1" applyAlignment="1">
      <alignment horizontal="left"/>
    </xf>
    <xf numFmtId="0" fontId="3" fillId="2" borderId="41" xfId="0" applyFont="1" applyFill="1" applyBorder="1" applyAlignment="1">
      <alignment horizontal="left"/>
    </xf>
    <xf numFmtId="0" fontId="3" fillId="2" borderId="43" xfId="0" applyFont="1" applyFill="1" applyBorder="1" applyAlignment="1">
      <alignment horizontal="center"/>
    </xf>
    <xf numFmtId="0" fontId="3" fillId="2" borderId="45" xfId="0" applyFont="1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3" fillId="2" borderId="23" xfId="0" applyFont="1" applyFill="1" applyBorder="1" applyAlignment="1">
      <alignment horizontal="left"/>
    </xf>
    <xf numFmtId="0" fontId="3" fillId="2" borderId="59" xfId="0" applyFont="1" applyFill="1" applyBorder="1" applyAlignment="1">
      <alignment horizontal="center"/>
    </xf>
    <xf numFmtId="0" fontId="3" fillId="2" borderId="59" xfId="0" applyFont="1" applyFill="1" applyBorder="1" applyAlignment="1">
      <alignment horizontal="left"/>
    </xf>
    <xf numFmtId="0" fontId="3" fillId="2" borderId="67" xfId="0" applyFont="1" applyFill="1" applyBorder="1" applyAlignment="1">
      <alignment horizontal="center"/>
    </xf>
    <xf numFmtId="0" fontId="3" fillId="2" borderId="64" xfId="0" applyFont="1" applyFill="1" applyBorder="1" applyAlignment="1">
      <alignment horizontal="left"/>
    </xf>
    <xf numFmtId="0" fontId="3" fillId="2" borderId="66" xfId="0" applyFont="1" applyFill="1" applyBorder="1" applyAlignment="1">
      <alignment horizontal="left"/>
    </xf>
    <xf numFmtId="0" fontId="3" fillId="2" borderId="68" xfId="0" applyFont="1" applyFill="1" applyBorder="1" applyAlignment="1">
      <alignment horizontal="center"/>
    </xf>
    <xf numFmtId="0" fontId="3" fillId="2" borderId="72" xfId="0" applyFont="1" applyFill="1" applyBorder="1" applyAlignment="1">
      <alignment horizontal="left"/>
    </xf>
    <xf numFmtId="0" fontId="3" fillId="2" borderId="26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2" fontId="3" fillId="0" borderId="5" xfId="0" applyNumberFormat="1" applyFont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2" fontId="3" fillId="0" borderId="10" xfId="0" applyNumberFormat="1" applyFont="1" applyBorder="1"/>
    <xf numFmtId="2" fontId="0" fillId="0" borderId="11" xfId="0" applyNumberFormat="1" applyBorder="1"/>
    <xf numFmtId="2" fontId="0" fillId="0" borderId="14" xfId="0" applyNumberFormat="1" applyBorder="1"/>
    <xf numFmtId="0" fontId="3" fillId="2" borderId="0" xfId="0" applyFont="1" applyFill="1" applyAlignment="1">
      <alignment horizontal="left"/>
    </xf>
    <xf numFmtId="165" fontId="0" fillId="0" borderId="0" xfId="1" applyNumberFormat="1" applyFont="1" applyAlignment="1">
      <alignment horizontal="center"/>
    </xf>
    <xf numFmtId="3" fontId="3" fillId="2" borderId="50" xfId="0" applyNumberFormat="1" applyFont="1" applyFill="1" applyBorder="1" applyAlignment="1">
      <alignment horizontal="right"/>
    </xf>
    <xf numFmtId="0" fontId="3" fillId="2" borderId="82" xfId="0" applyFont="1" applyFill="1" applyBorder="1" applyAlignment="1">
      <alignment horizontal="right"/>
    </xf>
    <xf numFmtId="0" fontId="3" fillId="2" borderId="83" xfId="0" applyFont="1" applyFill="1" applyBorder="1" applyAlignment="1">
      <alignment horizontal="right"/>
    </xf>
    <xf numFmtId="14" fontId="5" fillId="2" borderId="89" xfId="0" applyNumberFormat="1" applyFont="1" applyFill="1" applyBorder="1" applyAlignment="1">
      <alignment horizontal="center"/>
    </xf>
    <xf numFmtId="0" fontId="3" fillId="2" borderId="90" xfId="0" applyFont="1" applyFill="1" applyBorder="1" applyAlignment="1">
      <alignment horizontal="right"/>
    </xf>
    <xf numFmtId="14" fontId="5" fillId="2" borderId="92" xfId="0" applyNumberFormat="1" applyFont="1" applyFill="1" applyBorder="1" applyAlignment="1">
      <alignment horizontal="center"/>
    </xf>
    <xf numFmtId="0" fontId="3" fillId="2" borderId="100" xfId="0" applyFont="1" applyFill="1" applyBorder="1" applyAlignment="1">
      <alignment horizontal="center"/>
    </xf>
    <xf numFmtId="0" fontId="3" fillId="2" borderId="96" xfId="0" applyFont="1" applyFill="1" applyBorder="1" applyAlignment="1">
      <alignment horizontal="right"/>
    </xf>
    <xf numFmtId="0" fontId="3" fillId="2" borderId="98" xfId="0" applyFont="1" applyFill="1" applyBorder="1" applyAlignment="1">
      <alignment horizontal="right"/>
    </xf>
    <xf numFmtId="0" fontId="3" fillId="2" borderId="98" xfId="0" applyFont="1" applyFill="1" applyBorder="1" applyAlignment="1">
      <alignment horizontal="center"/>
    </xf>
    <xf numFmtId="0" fontId="3" fillId="2" borderId="93" xfId="0" applyFont="1" applyFill="1" applyBorder="1" applyAlignment="1">
      <alignment horizontal="right"/>
    </xf>
    <xf numFmtId="0" fontId="3" fillId="2" borderId="101" xfId="0" applyFont="1" applyFill="1" applyBorder="1" applyAlignment="1">
      <alignment horizontal="right"/>
    </xf>
    <xf numFmtId="0" fontId="3" fillId="2" borderId="99" xfId="0" applyFont="1" applyFill="1" applyBorder="1" applyAlignment="1">
      <alignment horizontal="center"/>
    </xf>
    <xf numFmtId="0" fontId="3" fillId="2" borderId="96" xfId="0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2" borderId="56" xfId="0" applyFont="1" applyFill="1" applyBorder="1" applyAlignment="1">
      <alignment horizontal="right"/>
    </xf>
    <xf numFmtId="0" fontId="3" fillId="2" borderId="30" xfId="0" applyFont="1" applyFill="1" applyBorder="1" applyAlignment="1">
      <alignment horizontal="left"/>
    </xf>
    <xf numFmtId="0" fontId="3" fillId="2" borderId="56" xfId="0" applyFont="1" applyFill="1" applyBorder="1" applyAlignment="1">
      <alignment horizontal="center"/>
    </xf>
    <xf numFmtId="0" fontId="3" fillId="2" borderId="57" xfId="0" applyFont="1" applyFill="1" applyBorder="1" applyAlignment="1">
      <alignment horizontal="left"/>
    </xf>
    <xf numFmtId="0" fontId="3" fillId="2" borderId="55" xfId="0" applyFont="1" applyFill="1" applyBorder="1" applyAlignment="1">
      <alignment horizontal="center"/>
    </xf>
    <xf numFmtId="0" fontId="3" fillId="2" borderId="58" xfId="0" applyFont="1" applyFill="1" applyBorder="1" applyAlignment="1">
      <alignment horizontal="left"/>
    </xf>
    <xf numFmtId="1" fontId="3" fillId="0" borderId="74" xfId="0" applyNumberFormat="1" applyFont="1" applyBorder="1" applyAlignment="1">
      <alignment horizontal="center"/>
    </xf>
    <xf numFmtId="0" fontId="3" fillId="2" borderId="53" xfId="0" applyFont="1" applyFill="1" applyBorder="1" applyAlignment="1">
      <alignment horizontal="center"/>
    </xf>
    <xf numFmtId="0" fontId="3" fillId="2" borderId="82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2" borderId="25" xfId="0" applyFont="1" applyFill="1" applyBorder="1" applyAlignment="1">
      <alignment horizontal="right"/>
    </xf>
    <xf numFmtId="1" fontId="3" fillId="0" borderId="0" xfId="0" applyNumberFormat="1" applyFont="1" applyAlignment="1">
      <alignment horizontal="center"/>
    </xf>
    <xf numFmtId="0" fontId="3" fillId="2" borderId="95" xfId="0" applyFont="1" applyFill="1" applyBorder="1" applyAlignment="1">
      <alignment horizontal="left"/>
    </xf>
    <xf numFmtId="0" fontId="3" fillId="2" borderId="91" xfId="0" applyFont="1" applyFill="1" applyBorder="1" applyAlignment="1">
      <alignment horizontal="left"/>
    </xf>
    <xf numFmtId="0" fontId="3" fillId="2" borderId="97" xfId="0" applyFont="1" applyFill="1" applyBorder="1" applyAlignment="1">
      <alignment horizontal="left"/>
    </xf>
    <xf numFmtId="0" fontId="3" fillId="2" borderId="94" xfId="0" applyFont="1" applyFill="1" applyBorder="1" applyAlignment="1">
      <alignment horizontal="left"/>
    </xf>
    <xf numFmtId="0" fontId="3" fillId="2" borderId="83" xfId="0" applyFont="1" applyFill="1" applyBorder="1" applyAlignment="1">
      <alignment horizontal="center"/>
    </xf>
    <xf numFmtId="0" fontId="3" fillId="2" borderId="84" xfId="0" applyFont="1" applyFill="1" applyBorder="1" applyAlignment="1">
      <alignment horizontal="left"/>
    </xf>
    <xf numFmtId="0" fontId="3" fillId="2" borderId="85" xfId="0" applyFont="1" applyFill="1" applyBorder="1" applyAlignment="1">
      <alignment horizontal="center"/>
    </xf>
    <xf numFmtId="0" fontId="3" fillId="2" borderId="101" xfId="0" applyFont="1" applyFill="1" applyBorder="1" applyAlignment="1">
      <alignment horizontal="center"/>
    </xf>
    <xf numFmtId="0" fontId="3" fillId="2" borderId="102" xfId="0" applyFont="1" applyFill="1" applyBorder="1" applyAlignment="1">
      <alignment horizontal="center"/>
    </xf>
    <xf numFmtId="0" fontId="1" fillId="2" borderId="101" xfId="0" applyFont="1" applyFill="1" applyBorder="1" applyAlignment="1">
      <alignment horizontal="right"/>
    </xf>
    <xf numFmtId="0" fontId="1" fillId="2" borderId="96" xfId="0" applyFont="1" applyFill="1" applyBorder="1" applyAlignment="1">
      <alignment horizontal="right"/>
    </xf>
    <xf numFmtId="0" fontId="1" fillId="2" borderId="99" xfId="0" applyFont="1" applyFill="1" applyBorder="1" applyAlignment="1">
      <alignment horizontal="center"/>
    </xf>
    <xf numFmtId="0" fontId="1" fillId="2" borderId="90" xfId="0" applyFont="1" applyFill="1" applyBorder="1" applyAlignment="1">
      <alignment horizontal="right"/>
    </xf>
    <xf numFmtId="0" fontId="1" fillId="2" borderId="95" xfId="0" applyFont="1" applyFill="1" applyBorder="1" applyAlignment="1">
      <alignment horizontal="left"/>
    </xf>
    <xf numFmtId="0" fontId="1" fillId="2" borderId="96" xfId="0" applyFont="1" applyFill="1" applyBorder="1" applyAlignment="1">
      <alignment horizontal="center"/>
    </xf>
    <xf numFmtId="0" fontId="3" fillId="2" borderId="103" xfId="0" applyFont="1" applyFill="1" applyBorder="1" applyAlignment="1">
      <alignment horizontal="left"/>
    </xf>
    <xf numFmtId="0" fontId="1" fillId="2" borderId="91" xfId="0" applyFont="1" applyFill="1" applyBorder="1" applyAlignment="1">
      <alignment horizontal="left"/>
    </xf>
    <xf numFmtId="0" fontId="3" fillId="2" borderId="104" xfId="0" applyFont="1" applyFill="1" applyBorder="1" applyAlignment="1">
      <alignment horizontal="left"/>
    </xf>
    <xf numFmtId="0" fontId="3" fillId="2" borderId="105" xfId="0" applyFont="1" applyFill="1" applyBorder="1" applyAlignment="1">
      <alignment horizontal="left"/>
    </xf>
    <xf numFmtId="0" fontId="1" fillId="2" borderId="105" xfId="0" applyFont="1" applyFill="1" applyBorder="1" applyAlignment="1">
      <alignment horizontal="left"/>
    </xf>
    <xf numFmtId="0" fontId="1" fillId="2" borderId="106" xfId="0" applyFont="1" applyFill="1" applyBorder="1" applyAlignment="1">
      <alignment horizontal="right"/>
    </xf>
    <xf numFmtId="0" fontId="3" fillId="2" borderId="107" xfId="0" applyFont="1" applyFill="1" applyBorder="1" applyAlignment="1">
      <alignment horizontal="left"/>
    </xf>
    <xf numFmtId="0" fontId="3" fillId="2" borderId="95" xfId="0" applyFont="1" applyFill="1" applyBorder="1" applyAlignment="1">
      <alignment horizontal="center"/>
    </xf>
    <xf numFmtId="0" fontId="1" fillId="2" borderId="108" xfId="0" applyFont="1" applyFill="1" applyBorder="1" applyAlignment="1">
      <alignment horizontal="right"/>
    </xf>
    <xf numFmtId="2" fontId="1" fillId="0" borderId="6" xfId="0" applyNumberFormat="1" applyFont="1" applyBorder="1" applyAlignment="1">
      <alignment horizontal="center"/>
    </xf>
    <xf numFmtId="0" fontId="1" fillId="2" borderId="108" xfId="0" applyFont="1" applyFill="1" applyBorder="1" applyAlignment="1">
      <alignment horizontal="left"/>
    </xf>
    <xf numFmtId="0" fontId="1" fillId="2" borderId="104" xfId="0" applyFont="1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3" fillId="0" borderId="22" xfId="0" applyFont="1" applyBorder="1" applyAlignment="1">
      <alignment horizontal="center"/>
    </xf>
    <xf numFmtId="0" fontId="1" fillId="2" borderId="80" xfId="0" applyFont="1" applyFill="1" applyBorder="1" applyAlignment="1">
      <alignment horizontal="right"/>
    </xf>
    <xf numFmtId="0" fontId="1" fillId="2" borderId="53" xfId="0" applyFont="1" applyFill="1" applyBorder="1" applyAlignment="1">
      <alignment horizontal="right"/>
    </xf>
    <xf numFmtId="0" fontId="1" fillId="2" borderId="39" xfId="0" applyFont="1" applyFill="1" applyBorder="1" applyAlignment="1">
      <alignment horizontal="right"/>
    </xf>
    <xf numFmtId="0" fontId="1" fillId="2" borderId="77" xfId="0" applyFont="1" applyFill="1" applyBorder="1" applyAlignment="1">
      <alignment horizontal="right"/>
    </xf>
    <xf numFmtId="0" fontId="1" fillId="2" borderId="50" xfId="0" applyFont="1" applyFill="1" applyBorder="1" applyAlignment="1">
      <alignment horizontal="right"/>
    </xf>
    <xf numFmtId="0" fontId="1" fillId="2" borderId="10" xfId="0" applyFont="1" applyFill="1" applyBorder="1" applyAlignment="1">
      <alignment horizontal="right"/>
    </xf>
    <xf numFmtId="0" fontId="1" fillId="2" borderId="27" xfId="0" applyFont="1" applyFill="1" applyBorder="1" applyAlignment="1">
      <alignment horizontal="right"/>
    </xf>
    <xf numFmtId="0" fontId="1" fillId="2" borderId="36" xfId="0" applyFont="1" applyFill="1" applyBorder="1" applyAlignment="1">
      <alignment horizontal="right"/>
    </xf>
    <xf numFmtId="0" fontId="1" fillId="2" borderId="40" xfId="0" applyFont="1" applyFill="1" applyBorder="1" applyAlignment="1">
      <alignment horizontal="right"/>
    </xf>
    <xf numFmtId="0" fontId="1" fillId="2" borderId="60" xfId="0" applyFont="1" applyFill="1" applyBorder="1" applyAlignment="1">
      <alignment horizontal="right"/>
    </xf>
    <xf numFmtId="0" fontId="1" fillId="2" borderId="41" xfId="0" applyFont="1" applyFill="1" applyBorder="1" applyAlignment="1">
      <alignment horizontal="left"/>
    </xf>
    <xf numFmtId="14" fontId="5" fillId="2" borderId="109" xfId="0" applyNumberFormat="1" applyFont="1" applyFill="1" applyBorder="1" applyAlignment="1">
      <alignment horizontal="center"/>
    </xf>
    <xf numFmtId="0" fontId="1" fillId="2" borderId="110" xfId="0" applyFont="1" applyFill="1" applyBorder="1" applyAlignment="1">
      <alignment horizontal="right"/>
    </xf>
    <xf numFmtId="0" fontId="3" fillId="2" borderId="111" xfId="0" applyFont="1" applyFill="1" applyBorder="1" applyAlignment="1">
      <alignment horizontal="left"/>
    </xf>
    <xf numFmtId="0" fontId="3" fillId="2" borderId="112" xfId="0" applyFont="1" applyFill="1" applyBorder="1" applyAlignment="1">
      <alignment horizontal="center"/>
    </xf>
    <xf numFmtId="0" fontId="3" fillId="2" borderId="113" xfId="0" applyFont="1" applyFill="1" applyBorder="1" applyAlignment="1">
      <alignment horizontal="center"/>
    </xf>
    <xf numFmtId="0" fontId="3" fillId="2" borderId="114" xfId="0" applyFont="1" applyFill="1" applyBorder="1" applyAlignment="1">
      <alignment horizontal="left"/>
    </xf>
    <xf numFmtId="0" fontId="1" fillId="2" borderId="112" xfId="0" applyFont="1" applyFill="1" applyBorder="1" applyAlignment="1">
      <alignment horizontal="right"/>
    </xf>
    <xf numFmtId="0" fontId="1" fillId="2" borderId="113" xfId="0" applyFont="1" applyFill="1" applyBorder="1" applyAlignment="1">
      <alignment horizontal="center"/>
    </xf>
    <xf numFmtId="0" fontId="3" fillId="2" borderId="115" xfId="0" applyFont="1" applyFill="1" applyBorder="1" applyAlignment="1">
      <alignment horizontal="right"/>
    </xf>
    <xf numFmtId="0" fontId="1" fillId="2" borderId="91" xfId="0" applyFont="1" applyFill="1" applyBorder="1" applyAlignment="1">
      <alignment horizontal="right"/>
    </xf>
    <xf numFmtId="0" fontId="3" fillId="2" borderId="91" xfId="0" applyFont="1" applyFill="1" applyBorder="1" applyAlignment="1">
      <alignment horizontal="right"/>
    </xf>
    <xf numFmtId="0" fontId="3" fillId="2" borderId="94" xfId="0" applyFont="1" applyFill="1" applyBorder="1" applyAlignment="1">
      <alignment horizontal="right"/>
    </xf>
    <xf numFmtId="2" fontId="1" fillId="2" borderId="99" xfId="0" applyNumberFormat="1" applyFont="1" applyFill="1" applyBorder="1" applyAlignment="1">
      <alignment horizontal="center"/>
    </xf>
    <xf numFmtId="2" fontId="3" fillId="2" borderId="99" xfId="0" applyNumberFormat="1" applyFont="1" applyFill="1" applyBorder="1" applyAlignment="1">
      <alignment horizontal="center"/>
    </xf>
    <xf numFmtId="0" fontId="1" fillId="2" borderId="111" xfId="0" applyFont="1" applyFill="1" applyBorder="1" applyAlignment="1">
      <alignment horizontal="left"/>
    </xf>
    <xf numFmtId="0" fontId="1" fillId="2" borderId="112" xfId="0" applyFont="1" applyFill="1" applyBorder="1" applyAlignment="1">
      <alignment horizontal="center"/>
    </xf>
    <xf numFmtId="0" fontId="1" fillId="2" borderId="114" xfId="0" applyFont="1" applyFill="1" applyBorder="1" applyAlignment="1">
      <alignment horizontal="left"/>
    </xf>
    <xf numFmtId="0" fontId="1" fillId="2" borderId="115" xfId="0" applyFont="1" applyFill="1" applyBorder="1" applyAlignment="1">
      <alignment horizontal="right"/>
    </xf>
    <xf numFmtId="0" fontId="1" fillId="2" borderId="107" xfId="0" applyFont="1" applyFill="1" applyBorder="1" applyAlignment="1">
      <alignment horizontal="left"/>
    </xf>
    <xf numFmtId="0" fontId="1" fillId="2" borderId="93" xfId="0" applyFont="1" applyFill="1" applyBorder="1" applyAlignment="1">
      <alignment horizontal="right"/>
    </xf>
    <xf numFmtId="0" fontId="1" fillId="2" borderId="97" xfId="0" applyFont="1" applyFill="1" applyBorder="1" applyAlignment="1">
      <alignment horizontal="left"/>
    </xf>
    <xf numFmtId="0" fontId="1" fillId="2" borderId="98" xfId="0" applyFont="1" applyFill="1" applyBorder="1" applyAlignment="1">
      <alignment horizontal="center"/>
    </xf>
    <xf numFmtId="0" fontId="1" fillId="2" borderId="100" xfId="0" applyFont="1" applyFill="1" applyBorder="1" applyAlignment="1">
      <alignment horizontal="center"/>
    </xf>
    <xf numFmtId="0" fontId="1" fillId="2" borderId="98" xfId="0" applyFont="1" applyFill="1" applyBorder="1" applyAlignment="1">
      <alignment horizontal="right"/>
    </xf>
    <xf numFmtId="0" fontId="1" fillId="2" borderId="94" xfId="0" applyFont="1" applyFill="1" applyBorder="1" applyAlignment="1">
      <alignment horizontal="left"/>
    </xf>
    <xf numFmtId="0" fontId="1" fillId="2" borderId="94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1" fillId="0" borderId="22" xfId="0" applyFon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74" xfId="0" applyNumberFormat="1" applyFont="1" applyBorder="1" applyAlignment="1">
      <alignment horizontal="center"/>
    </xf>
    <xf numFmtId="0" fontId="1" fillId="2" borderId="78" xfId="0" applyFont="1" applyFill="1" applyBorder="1" applyAlignment="1">
      <alignment horizontal="left"/>
    </xf>
    <xf numFmtId="0" fontId="1" fillId="2" borderId="83" xfId="0" applyFont="1" applyFill="1" applyBorder="1" applyAlignment="1">
      <alignment horizontal="center"/>
    </xf>
    <xf numFmtId="0" fontId="1" fillId="2" borderId="84" xfId="0" applyFont="1" applyFill="1" applyBorder="1" applyAlignment="1">
      <alignment horizontal="left"/>
    </xf>
    <xf numFmtId="0" fontId="1" fillId="2" borderId="85" xfId="0" applyFont="1" applyFill="1" applyBorder="1" applyAlignment="1">
      <alignment horizontal="center"/>
    </xf>
    <xf numFmtId="0" fontId="1" fillId="2" borderId="83" xfId="0" applyFont="1" applyFill="1" applyBorder="1" applyAlignment="1">
      <alignment horizontal="right"/>
    </xf>
    <xf numFmtId="0" fontId="1" fillId="2" borderId="30" xfId="0" applyFont="1" applyFill="1" applyBorder="1" applyAlignment="1">
      <alignment horizontal="left"/>
    </xf>
    <xf numFmtId="0" fontId="1" fillId="2" borderId="63" xfId="0" applyFont="1" applyFill="1" applyBorder="1" applyAlignment="1">
      <alignment horizontal="center"/>
    </xf>
    <xf numFmtId="0" fontId="1" fillId="2" borderId="64" xfId="0" applyFont="1" applyFill="1" applyBorder="1" applyAlignment="1">
      <alignment horizontal="left"/>
    </xf>
    <xf numFmtId="0" fontId="1" fillId="2" borderId="60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left"/>
    </xf>
    <xf numFmtId="0" fontId="1" fillId="2" borderId="101" xfId="0" applyFont="1" applyFill="1" applyBorder="1" applyAlignment="1">
      <alignment horizontal="center"/>
    </xf>
    <xf numFmtId="0" fontId="1" fillId="2" borderId="103" xfId="0" applyFont="1" applyFill="1" applyBorder="1" applyAlignment="1">
      <alignment horizontal="left"/>
    </xf>
    <xf numFmtId="0" fontId="1" fillId="2" borderId="51" xfId="0" applyFont="1" applyFill="1" applyBorder="1" applyAlignment="1">
      <alignment horizontal="left"/>
    </xf>
    <xf numFmtId="0" fontId="1" fillId="2" borderId="65" xfId="0" applyFont="1" applyFill="1" applyBorder="1" applyAlignment="1">
      <alignment horizontal="center"/>
    </xf>
    <xf numFmtId="0" fontId="1" fillId="2" borderId="63" xfId="0" applyFont="1" applyFill="1" applyBorder="1" applyAlignment="1">
      <alignment horizontal="right"/>
    </xf>
    <xf numFmtId="0" fontId="1" fillId="2" borderId="54" xfId="0" applyFont="1" applyFill="1" applyBorder="1" applyAlignment="1">
      <alignment horizontal="left"/>
    </xf>
    <xf numFmtId="0" fontId="1" fillId="2" borderId="102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72" xfId="0" applyFont="1" applyFill="1" applyBorder="1" applyAlignment="1">
      <alignment horizontal="left"/>
    </xf>
    <xf numFmtId="0" fontId="1" fillId="2" borderId="56" xfId="0" applyFont="1" applyFill="1" applyBorder="1" applyAlignment="1">
      <alignment horizontal="center"/>
    </xf>
    <xf numFmtId="0" fontId="1" fillId="2" borderId="57" xfId="0" applyFont="1" applyFill="1" applyBorder="1" applyAlignment="1">
      <alignment horizontal="left"/>
    </xf>
    <xf numFmtId="0" fontId="1" fillId="2" borderId="55" xfId="0" applyFont="1" applyFill="1" applyBorder="1" applyAlignment="1">
      <alignment horizontal="center"/>
    </xf>
    <xf numFmtId="0" fontId="1" fillId="2" borderId="56" xfId="0" applyFont="1" applyFill="1" applyBorder="1" applyAlignment="1">
      <alignment horizontal="right"/>
    </xf>
    <xf numFmtId="0" fontId="1" fillId="2" borderId="58" xfId="0" applyFont="1" applyFill="1" applyBorder="1" applyAlignment="1">
      <alignment horizontal="left"/>
    </xf>
    <xf numFmtId="1" fontId="1" fillId="0" borderId="0" xfId="0" applyNumberFormat="1" applyFont="1" applyAlignment="1">
      <alignment horizontal="center"/>
    </xf>
    <xf numFmtId="0" fontId="5" fillId="0" borderId="74" xfId="0" applyFont="1" applyBorder="1" applyAlignment="1">
      <alignment horizontal="center" wrapText="1"/>
    </xf>
    <xf numFmtId="0" fontId="5" fillId="0" borderId="24" xfId="0" applyFont="1" applyBorder="1" applyAlignment="1">
      <alignment horizontal="center"/>
    </xf>
    <xf numFmtId="14" fontId="5" fillId="2" borderId="116" xfId="0" applyNumberFormat="1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19" xfId="0" applyFont="1" applyBorder="1" applyAlignment="1">
      <alignment horizontal="center" wrapText="1"/>
    </xf>
    <xf numFmtId="14" fontId="5" fillId="2" borderId="110" xfId="0" applyNumberFormat="1" applyFont="1" applyFill="1" applyBorder="1" applyAlignment="1">
      <alignment horizontal="center"/>
    </xf>
    <xf numFmtId="14" fontId="5" fillId="2" borderId="101" xfId="0" applyNumberFormat="1" applyFont="1" applyFill="1" applyBorder="1" applyAlignment="1">
      <alignment horizontal="center"/>
    </xf>
    <xf numFmtId="14" fontId="5" fillId="2" borderId="93" xfId="0" applyNumberFormat="1" applyFont="1" applyFill="1" applyBorder="1" applyAlignment="1">
      <alignment horizontal="center"/>
    </xf>
    <xf numFmtId="0" fontId="5" fillId="2" borderId="120" xfId="0" applyFont="1" applyFill="1" applyBorder="1" applyAlignment="1">
      <alignment horizontal="center" wrapText="1"/>
    </xf>
    <xf numFmtId="0" fontId="5" fillId="2" borderId="18" xfId="0" applyFont="1" applyFill="1" applyBorder="1" applyAlignment="1">
      <alignment horizontal="center" wrapText="1"/>
    </xf>
    <xf numFmtId="0" fontId="5" fillId="2" borderId="12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14" fontId="5" fillId="2" borderId="117" xfId="0" applyNumberFormat="1" applyFont="1" applyFill="1" applyBorder="1" applyAlignment="1">
      <alignment horizontal="center"/>
    </xf>
    <xf numFmtId="14" fontId="5" fillId="2" borderId="102" xfId="0" applyNumberFormat="1" applyFont="1" applyFill="1" applyBorder="1" applyAlignment="1">
      <alignment horizontal="center"/>
    </xf>
    <xf numFmtId="4" fontId="1" fillId="2" borderId="111" xfId="1" applyNumberFormat="1" applyFont="1" applyFill="1" applyBorder="1" applyAlignment="1">
      <alignment horizontal="center"/>
    </xf>
    <xf numFmtId="4" fontId="1" fillId="2" borderId="112" xfId="1" applyNumberFormat="1" applyFont="1" applyFill="1" applyBorder="1" applyAlignment="1">
      <alignment horizontal="center"/>
    </xf>
    <xf numFmtId="4" fontId="1" fillId="2" borderId="118" xfId="1" applyNumberFormat="1" applyFont="1" applyFill="1" applyBorder="1" applyAlignment="1">
      <alignment horizontal="center"/>
    </xf>
    <xf numFmtId="4" fontId="1" fillId="2" borderId="106" xfId="1" applyNumberFormat="1" applyFont="1" applyFill="1" applyBorder="1" applyAlignment="1">
      <alignment horizontal="center"/>
    </xf>
    <xf numFmtId="4" fontId="1" fillId="2" borderId="95" xfId="1" applyNumberFormat="1" applyFont="1" applyFill="1" applyBorder="1" applyAlignment="1">
      <alignment horizontal="center"/>
    </xf>
    <xf numFmtId="4" fontId="1" fillId="2" borderId="96" xfId="1" applyNumberFormat="1" applyFont="1" applyFill="1" applyBorder="1" applyAlignment="1">
      <alignment horizontal="center"/>
    </xf>
    <xf numFmtId="4" fontId="1" fillId="2" borderId="99" xfId="1" applyNumberFormat="1" applyFont="1" applyFill="1" applyBorder="1" applyAlignment="1">
      <alignment horizontal="center"/>
    </xf>
    <xf numFmtId="4" fontId="3" fillId="2" borderId="99" xfId="1" applyNumberFormat="1" applyFont="1" applyFill="1" applyBorder="1" applyAlignment="1">
      <alignment horizontal="center"/>
    </xf>
    <xf numFmtId="4" fontId="3" fillId="2" borderId="96" xfId="1" applyNumberFormat="1" applyFont="1" applyFill="1" applyBorder="1" applyAlignment="1">
      <alignment horizontal="center"/>
    </xf>
    <xf numFmtId="4" fontId="3" fillId="2" borderId="95" xfId="1" applyNumberFormat="1" applyFont="1" applyFill="1" applyBorder="1" applyAlignment="1">
      <alignment horizontal="center"/>
    </xf>
    <xf numFmtId="4" fontId="3" fillId="2" borderId="100" xfId="1" applyNumberFormat="1" applyFont="1" applyFill="1" applyBorder="1" applyAlignment="1">
      <alignment horizontal="center"/>
    </xf>
    <xf numFmtId="14" fontId="5" fillId="2" borderId="122" xfId="0" applyNumberFormat="1" applyFont="1" applyFill="1" applyBorder="1" applyAlignment="1">
      <alignment horizontal="center"/>
    </xf>
    <xf numFmtId="14" fontId="5" fillId="2" borderId="123" xfId="0" applyNumberFormat="1" applyFont="1" applyFill="1" applyBorder="1" applyAlignment="1">
      <alignment horizontal="center"/>
    </xf>
    <xf numFmtId="4" fontId="1" fillId="2" borderId="104" xfId="1" applyNumberFormat="1" applyFont="1" applyFill="1" applyBorder="1" applyAlignment="1">
      <alignment horizontal="center"/>
    </xf>
    <xf numFmtId="4" fontId="1" fillId="2" borderId="124" xfId="1" applyNumberFormat="1" applyFont="1" applyFill="1" applyBorder="1" applyAlignment="1">
      <alignment horizontal="center"/>
    </xf>
    <xf numFmtId="4" fontId="3" fillId="2" borderId="125" xfId="1" applyNumberFormat="1" applyFont="1" applyFill="1" applyBorder="1" applyAlignment="1">
      <alignment horizontal="center"/>
    </xf>
    <xf numFmtId="4" fontId="3" fillId="2" borderId="118" xfId="1" applyNumberFormat="1" applyFont="1" applyFill="1" applyBorder="1" applyAlignment="1">
      <alignment horizontal="center"/>
    </xf>
    <xf numFmtId="4" fontId="3" fillId="2" borderId="105" xfId="1" applyNumberFormat="1" applyFont="1" applyFill="1" applyBorder="1" applyAlignment="1">
      <alignment horizontal="center"/>
    </xf>
    <xf numFmtId="4" fontId="3" fillId="2" borderId="128" xfId="1" applyNumberFormat="1" applyFont="1" applyFill="1" applyBorder="1" applyAlignment="1">
      <alignment horizontal="center"/>
    </xf>
    <xf numFmtId="4" fontId="3" fillId="2" borderId="127" xfId="1" applyNumberFormat="1" applyFont="1" applyFill="1" applyBorder="1" applyAlignment="1">
      <alignment horizontal="center"/>
    </xf>
    <xf numFmtId="4" fontId="3" fillId="2" borderId="129" xfId="1" applyNumberFormat="1" applyFont="1" applyFill="1" applyBorder="1" applyAlignment="1">
      <alignment horizontal="center"/>
    </xf>
    <xf numFmtId="4" fontId="1" fillId="2" borderId="125" xfId="1" applyNumberFormat="1" applyFont="1" applyFill="1" applyBorder="1" applyAlignment="1">
      <alignment horizontal="center"/>
    </xf>
    <xf numFmtId="4" fontId="3" fillId="2" borderId="106" xfId="1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102" xfId="0" applyFont="1" applyFill="1" applyBorder="1" applyAlignment="1">
      <alignment horizontal="right"/>
    </xf>
    <xf numFmtId="0" fontId="0" fillId="0" borderId="0" xfId="0" applyAlignment="1">
      <alignment horizontal="center" wrapText="1"/>
    </xf>
    <xf numFmtId="0" fontId="4" fillId="2" borderId="74" xfId="0" applyFont="1" applyFill="1" applyBorder="1" applyAlignment="1">
      <alignment horizontal="center"/>
    </xf>
    <xf numFmtId="0" fontId="4" fillId="2" borderId="75" xfId="0" applyFont="1" applyFill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69" xfId="0" applyFont="1" applyBorder="1" applyAlignment="1">
      <alignment horizontal="center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14" fontId="4" fillId="2" borderId="74" xfId="0" applyNumberFormat="1" applyFont="1" applyFill="1" applyBorder="1" applyAlignment="1">
      <alignment horizontal="center"/>
    </xf>
    <xf numFmtId="14" fontId="4" fillId="2" borderId="75" xfId="0" applyNumberFormat="1" applyFont="1" applyFill="1" applyBorder="1" applyAlignment="1">
      <alignment horizontal="center"/>
    </xf>
    <xf numFmtId="0" fontId="0" fillId="0" borderId="25" xfId="0" applyBorder="1" applyAlignment="1">
      <alignment horizontal="center" wrapText="1"/>
    </xf>
    <xf numFmtId="0" fontId="5" fillId="0" borderId="74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86" xfId="0" applyFont="1" applyBorder="1" applyAlignment="1">
      <alignment horizontal="center" wrapText="1"/>
    </xf>
    <xf numFmtId="0" fontId="5" fillId="0" borderId="75" xfId="0" applyFont="1" applyBorder="1" applyAlignment="1">
      <alignment horizontal="center" wrapText="1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5" fillId="2" borderId="87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0" fillId="0" borderId="8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2" borderId="31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2" fontId="0" fillId="0" borderId="10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2" borderId="31" xfId="0" applyNumberForma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2" fontId="0" fillId="2" borderId="10" xfId="0" applyNumberFormat="1" applyFill="1" applyBorder="1" applyAlignment="1">
      <alignment horizontal="center"/>
    </xf>
    <xf numFmtId="2" fontId="0" fillId="2" borderId="13" xfId="0" applyNumberFormat="1" applyFill="1" applyBorder="1" applyAlignment="1">
      <alignment horizontal="center"/>
    </xf>
    <xf numFmtId="0" fontId="0" fillId="0" borderId="15" xfId="0" applyBorder="1" applyAlignment="1">
      <alignment horizontal="center"/>
    </xf>
    <xf numFmtId="2" fontId="3" fillId="0" borderId="31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2" fontId="3" fillId="0" borderId="10" xfId="0" applyNumberFormat="1" applyFont="1" applyBorder="1" applyAlignment="1">
      <alignment horizontal="center"/>
    </xf>
    <xf numFmtId="2" fontId="3" fillId="0" borderId="13" xfId="0" applyNumberFormat="1" applyFont="1" applyBorder="1" applyAlignment="1">
      <alignment horizontal="center"/>
    </xf>
    <xf numFmtId="0" fontId="5" fillId="2" borderId="88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2" fontId="0" fillId="0" borderId="88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1" fontId="3" fillId="0" borderId="74" xfId="0" applyNumberFormat="1" applyFont="1" applyBorder="1" applyAlignment="1">
      <alignment horizontal="center"/>
    </xf>
    <xf numFmtId="1" fontId="3" fillId="0" borderId="75" xfId="0" applyNumberFormat="1" applyFont="1" applyBorder="1" applyAlignment="1">
      <alignment horizontal="center"/>
    </xf>
    <xf numFmtId="2" fontId="0" fillId="0" borderId="5" xfId="0" applyNumberFormat="1" applyBorder="1"/>
    <xf numFmtId="4" fontId="1" fillId="2" borderId="106" xfId="1" applyNumberFormat="1" applyFont="1" applyFill="1" applyBorder="1" applyAlignment="1">
      <alignment horizontal="center"/>
    </xf>
    <xf numFmtId="4" fontId="1" fillId="2" borderId="103" xfId="1" applyNumberFormat="1" applyFont="1" applyFill="1" applyBorder="1" applyAlignment="1">
      <alignment horizontal="center"/>
    </xf>
    <xf numFmtId="4" fontId="1" fillId="2" borderId="128" xfId="1" applyNumberFormat="1" applyFont="1" applyFill="1" applyBorder="1" applyAlignment="1">
      <alignment horizontal="center"/>
    </xf>
    <xf numFmtId="4" fontId="1" fillId="2" borderId="75" xfId="1" applyNumberFormat="1" applyFont="1" applyFill="1" applyBorder="1" applyAlignment="1">
      <alignment horizontal="center"/>
    </xf>
    <xf numFmtId="4" fontId="1" fillId="2" borderId="124" xfId="1" applyNumberFormat="1" applyFont="1" applyFill="1" applyBorder="1" applyAlignment="1">
      <alignment horizontal="center"/>
    </xf>
    <xf numFmtId="4" fontId="1" fillId="2" borderId="126" xfId="1" applyNumberFormat="1" applyFont="1" applyFill="1" applyBorder="1" applyAlignment="1">
      <alignment horizontal="center"/>
    </xf>
    <xf numFmtId="4" fontId="1" fillId="2" borderId="96" xfId="1" applyNumberFormat="1" applyFont="1" applyFill="1" applyBorder="1" applyAlignment="1">
      <alignment horizontal="center"/>
    </xf>
    <xf numFmtId="4" fontId="1" fillId="2" borderId="91" xfId="1" applyNumberFormat="1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4" fontId="1" fillId="2" borderId="95" xfId="1" applyNumberFormat="1" applyFont="1" applyFill="1" applyBorder="1" applyAlignment="1">
      <alignment horizontal="center"/>
    </xf>
    <xf numFmtId="4" fontId="1" fillId="2" borderId="112" xfId="1" applyNumberFormat="1" applyFont="1" applyFill="1" applyBorder="1" applyAlignment="1">
      <alignment horizontal="center"/>
    </xf>
    <xf numFmtId="4" fontId="1" fillId="2" borderId="111" xfId="1" applyNumberFormat="1" applyFont="1" applyFill="1" applyBorder="1" applyAlignment="1">
      <alignment horizontal="center"/>
    </xf>
    <xf numFmtId="4" fontId="1" fillId="2" borderId="101" xfId="1" applyNumberFormat="1" applyFont="1" applyFill="1" applyBorder="1" applyAlignment="1">
      <alignment horizontal="center"/>
    </xf>
    <xf numFmtId="4" fontId="1" fillId="2" borderId="110" xfId="1" applyNumberFormat="1" applyFont="1" applyFill="1" applyBorder="1" applyAlignment="1">
      <alignment horizontal="center"/>
    </xf>
    <xf numFmtId="4" fontId="1" fillId="2" borderId="98" xfId="1" applyNumberFormat="1" applyFont="1" applyFill="1" applyBorder="1" applyAlignment="1">
      <alignment horizontal="center"/>
    </xf>
    <xf numFmtId="4" fontId="1" fillId="2" borderId="94" xfId="1" applyNumberFormat="1" applyFont="1" applyFill="1" applyBorder="1" applyAlignment="1">
      <alignment horizontal="center"/>
    </xf>
    <xf numFmtId="4" fontId="3" fillId="2" borderId="96" xfId="1" applyNumberFormat="1" applyFont="1" applyFill="1" applyBorder="1" applyAlignment="1">
      <alignment horizontal="center"/>
    </xf>
    <xf numFmtId="4" fontId="3" fillId="2" borderId="95" xfId="1" applyNumberFormat="1" applyFont="1" applyFill="1" applyBorder="1" applyAlignment="1">
      <alignment horizontal="center"/>
    </xf>
    <xf numFmtId="4" fontId="3" fillId="2" borderId="106" xfId="1" applyNumberFormat="1" applyFont="1" applyFill="1" applyBorder="1" applyAlignment="1">
      <alignment horizontal="center"/>
    </xf>
    <xf numFmtId="4" fontId="3" fillId="2" borderId="105" xfId="1" applyNumberFormat="1" applyFont="1" applyFill="1" applyBorder="1" applyAlignment="1">
      <alignment horizontal="center"/>
    </xf>
    <xf numFmtId="4" fontId="3" fillId="2" borderId="128" xfId="1" applyNumberFormat="1" applyFont="1" applyFill="1" applyBorder="1" applyAlignment="1">
      <alignment horizontal="center"/>
    </xf>
    <xf numFmtId="4" fontId="3" fillId="2" borderId="127" xfId="1" applyNumberFormat="1" applyFont="1" applyFill="1" applyBorder="1" applyAlignment="1">
      <alignment horizontal="center"/>
    </xf>
    <xf numFmtId="4" fontId="1" fillId="2" borderId="104" xfId="1" applyNumberFormat="1" applyFont="1" applyFill="1" applyBorder="1" applyAlignment="1">
      <alignment horizontal="center"/>
    </xf>
    <xf numFmtId="4" fontId="3" fillId="2" borderId="98" xfId="1" applyNumberFormat="1" applyFont="1" applyFill="1" applyBorder="1" applyAlignment="1">
      <alignment horizontal="center"/>
    </xf>
    <xf numFmtId="4" fontId="3" fillId="2" borderId="97" xfId="1" applyNumberFormat="1" applyFont="1" applyFill="1" applyBorder="1" applyAlignment="1">
      <alignment horizontal="center"/>
    </xf>
    <xf numFmtId="4" fontId="1" fillId="2" borderId="105" xfId="1" applyNumberFormat="1" applyFont="1" applyFill="1" applyBorder="1" applyAlignment="1">
      <alignment horizontal="center"/>
    </xf>
    <xf numFmtId="4" fontId="1" fillId="2" borderId="127" xfId="1" applyNumberFormat="1" applyFont="1" applyFill="1" applyBorder="1" applyAlignment="1">
      <alignment horizontal="center"/>
    </xf>
    <xf numFmtId="4" fontId="1" fillId="2" borderId="117" xfId="1" applyNumberFormat="1" applyFont="1" applyFill="1" applyBorder="1" applyAlignment="1">
      <alignment horizontal="center"/>
    </xf>
    <xf numFmtId="4" fontId="1" fillId="2" borderId="74" xfId="1" applyNumberFormat="1" applyFont="1" applyFill="1" applyBorder="1" applyAlignment="1">
      <alignment horizontal="center"/>
    </xf>
    <xf numFmtId="4" fontId="1" fillId="2" borderId="123" xfId="1" applyNumberFormat="1" applyFont="1" applyFill="1" applyBorder="1" applyAlignment="1">
      <alignment horizontal="center"/>
    </xf>
    <xf numFmtId="4" fontId="3" fillId="2" borderId="102" xfId="1" applyNumberFormat="1" applyFont="1" applyFill="1" applyBorder="1" applyAlignment="1">
      <alignment horizontal="center"/>
    </xf>
    <xf numFmtId="4" fontId="3" fillId="2" borderId="101" xfId="1" applyNumberFormat="1" applyFont="1" applyFill="1" applyBorder="1" applyAlignment="1">
      <alignment horizontal="center"/>
    </xf>
    <xf numFmtId="14" fontId="5" fillId="2" borderId="74" xfId="0" applyNumberFormat="1" applyFont="1" applyFill="1" applyBorder="1" applyAlignment="1">
      <alignment horizontal="center"/>
    </xf>
    <xf numFmtId="14" fontId="5" fillId="2" borderId="119" xfId="0" applyNumberFormat="1" applyFont="1" applyFill="1" applyBorder="1" applyAlignment="1">
      <alignment horizontal="center"/>
    </xf>
    <xf numFmtId="14" fontId="5" fillId="2" borderId="75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5" fillId="2" borderId="22" xfId="0" applyNumberFormat="1" applyFont="1" applyFill="1" applyBorder="1" applyAlignment="1">
      <alignment horizontal="center"/>
    </xf>
    <xf numFmtId="14" fontId="5" fillId="2" borderId="0" xfId="0" applyNumberFormat="1" applyFont="1" applyFill="1" applyAlignment="1">
      <alignment horizontal="center"/>
    </xf>
    <xf numFmtId="14" fontId="5" fillId="2" borderId="23" xfId="0" applyNumberFormat="1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5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1" fontId="1" fillId="0" borderId="74" xfId="0" applyNumberFormat="1" applyFont="1" applyBorder="1" applyAlignment="1">
      <alignment horizontal="center"/>
    </xf>
    <xf numFmtId="1" fontId="1" fillId="0" borderId="75" xfId="0" applyNumberFormat="1" applyFont="1" applyBorder="1" applyAlignment="1">
      <alignment horizontal="center"/>
    </xf>
    <xf numFmtId="2" fontId="1" fillId="0" borderId="31" xfId="0" applyNumberFormat="1" applyFon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1" fillId="0" borderId="13" xfId="0" applyNumberFormat="1" applyFont="1" applyBorder="1" applyAlignment="1">
      <alignment horizontal="center"/>
    </xf>
    <xf numFmtId="0" fontId="1" fillId="0" borderId="2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123825</xdr:colOff>
      <xdr:row>0</xdr:row>
      <xdr:rowOff>371475</xdr:rowOff>
    </xdr:from>
    <xdr:to>
      <xdr:col>23</xdr:col>
      <xdr:colOff>819150</xdr:colOff>
      <xdr:row>4</xdr:row>
      <xdr:rowOff>200025</xdr:rowOff>
    </xdr:to>
    <xdr:pic>
      <xdr:nvPicPr>
        <xdr:cNvPr id="1563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F48BD346-0354-471B-AB05-2BE0359F9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44150" y="371475"/>
          <a:ext cx="156210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38</xdr:row>
      <xdr:rowOff>238125</xdr:rowOff>
    </xdr:from>
    <xdr:to>
      <xdr:col>2</xdr:col>
      <xdr:colOff>733425</xdr:colOff>
      <xdr:row>42</xdr:row>
      <xdr:rowOff>152400</xdr:rowOff>
    </xdr:to>
    <xdr:pic>
      <xdr:nvPicPr>
        <xdr:cNvPr id="15635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A6670B7E-9ABF-4493-B8B2-17712FC5E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077200"/>
          <a:ext cx="15621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0</xdr:row>
      <xdr:rowOff>352425</xdr:rowOff>
    </xdr:from>
    <xdr:to>
      <xdr:col>2</xdr:col>
      <xdr:colOff>733425</xdr:colOff>
      <xdr:row>4</xdr:row>
      <xdr:rowOff>200025</xdr:rowOff>
    </xdr:to>
    <xdr:pic>
      <xdr:nvPicPr>
        <xdr:cNvPr id="15636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57A4A9BB-F523-4DB3-8599-BF708AC24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444" y="352425"/>
          <a:ext cx="1539128" cy="1147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819150</xdr:colOff>
      <xdr:row>5</xdr:row>
      <xdr:rowOff>200025</xdr:rowOff>
    </xdr:to>
    <xdr:pic>
      <xdr:nvPicPr>
        <xdr:cNvPr id="2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7DBC504F-7845-461C-8796-FC672CB1A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790575</xdr:colOff>
      <xdr:row>5</xdr:row>
      <xdr:rowOff>200025</xdr:rowOff>
    </xdr:to>
    <xdr:pic>
      <xdr:nvPicPr>
        <xdr:cNvPr id="3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51FB2832-1934-4DEE-8980-245B244CF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38</xdr:row>
      <xdr:rowOff>323850</xdr:rowOff>
    </xdr:from>
    <xdr:to>
      <xdr:col>2</xdr:col>
      <xdr:colOff>771525</xdr:colOff>
      <xdr:row>44</xdr:row>
      <xdr:rowOff>0</xdr:rowOff>
    </xdr:to>
    <xdr:pic>
      <xdr:nvPicPr>
        <xdr:cNvPr id="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6A6D20EF-C4CC-4970-B508-7532749F05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78390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819150</xdr:colOff>
      <xdr:row>5</xdr:row>
      <xdr:rowOff>200025</xdr:rowOff>
    </xdr:to>
    <xdr:pic>
      <xdr:nvPicPr>
        <xdr:cNvPr id="12469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8FF0C68F-9EA0-424D-B7B9-43F4F2B6C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790575</xdr:colOff>
      <xdr:row>5</xdr:row>
      <xdr:rowOff>200025</xdr:rowOff>
    </xdr:to>
    <xdr:pic>
      <xdr:nvPicPr>
        <xdr:cNvPr id="12470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C7727E92-35A1-430D-AC0D-4FEEFE8A3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38</xdr:row>
      <xdr:rowOff>323850</xdr:rowOff>
    </xdr:from>
    <xdr:to>
      <xdr:col>2</xdr:col>
      <xdr:colOff>771525</xdr:colOff>
      <xdr:row>44</xdr:row>
      <xdr:rowOff>0</xdr:rowOff>
    </xdr:to>
    <xdr:pic>
      <xdr:nvPicPr>
        <xdr:cNvPr id="12471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D468D102-A04C-432D-9B01-5CAFA8BBF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78390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815340</xdr:colOff>
      <xdr:row>6</xdr:row>
      <xdr:rowOff>0</xdr:rowOff>
    </xdr:to>
    <xdr:pic>
      <xdr:nvPicPr>
        <xdr:cNvPr id="16467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3A7FAB56-DABC-420E-9DC6-E0C8B0523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782955</xdr:colOff>
      <xdr:row>6</xdr:row>
      <xdr:rowOff>0</xdr:rowOff>
    </xdr:to>
    <xdr:pic>
      <xdr:nvPicPr>
        <xdr:cNvPr id="16468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79BF3D8A-2ABC-476E-8EE7-C62986E85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41</xdr:row>
      <xdr:rowOff>323850</xdr:rowOff>
    </xdr:from>
    <xdr:to>
      <xdr:col>2</xdr:col>
      <xdr:colOff>781050</xdr:colOff>
      <xdr:row>47</xdr:row>
      <xdr:rowOff>0</xdr:rowOff>
    </xdr:to>
    <xdr:pic>
      <xdr:nvPicPr>
        <xdr:cNvPr id="16469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EDDCD9B6-692B-4CF5-8789-92650766A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78390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38100</xdr:colOff>
      <xdr:row>41</xdr:row>
      <xdr:rowOff>323850</xdr:rowOff>
    </xdr:from>
    <xdr:to>
      <xdr:col>24</xdr:col>
      <xdr:colOff>781050</xdr:colOff>
      <xdr:row>47</xdr:row>
      <xdr:rowOff>0</xdr:rowOff>
    </xdr:to>
    <xdr:pic>
      <xdr:nvPicPr>
        <xdr:cNvPr id="16470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4669FB4D-5106-4638-B96D-F5073F421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78390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815340</xdr:colOff>
      <xdr:row>6</xdr:row>
      <xdr:rowOff>0</xdr:rowOff>
    </xdr:to>
    <xdr:pic>
      <xdr:nvPicPr>
        <xdr:cNvPr id="2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AD2DEC72-95E0-454C-AB70-03DD8FBAF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59639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782955</xdr:colOff>
      <xdr:row>6</xdr:row>
      <xdr:rowOff>0</xdr:rowOff>
    </xdr:to>
    <xdr:pic>
      <xdr:nvPicPr>
        <xdr:cNvPr id="3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FDA26697-CB71-4DFE-815F-708BE89A6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485775"/>
          <a:ext cx="159258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41</xdr:row>
      <xdr:rowOff>323850</xdr:rowOff>
    </xdr:from>
    <xdr:to>
      <xdr:col>2</xdr:col>
      <xdr:colOff>781050</xdr:colOff>
      <xdr:row>47</xdr:row>
      <xdr:rowOff>0</xdr:rowOff>
    </xdr:to>
    <xdr:pic>
      <xdr:nvPicPr>
        <xdr:cNvPr id="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2AC6E510-1E6C-4257-A8F7-E80E8CAFD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38100</xdr:colOff>
      <xdr:row>41</xdr:row>
      <xdr:rowOff>323850</xdr:rowOff>
    </xdr:from>
    <xdr:to>
      <xdr:col>24</xdr:col>
      <xdr:colOff>781050</xdr:colOff>
      <xdr:row>47</xdr:row>
      <xdr:rowOff>0</xdr:rowOff>
    </xdr:to>
    <xdr:pic>
      <xdr:nvPicPr>
        <xdr:cNvPr id="5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79B70BDF-E100-42EC-B2EB-E4F8E5583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815340</xdr:colOff>
      <xdr:row>6</xdr:row>
      <xdr:rowOff>0</xdr:rowOff>
    </xdr:to>
    <xdr:pic>
      <xdr:nvPicPr>
        <xdr:cNvPr id="2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B40518EA-FB59-4433-AB02-6FC1315CE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59639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782955</xdr:colOff>
      <xdr:row>6</xdr:row>
      <xdr:rowOff>0</xdr:rowOff>
    </xdr:to>
    <xdr:pic>
      <xdr:nvPicPr>
        <xdr:cNvPr id="3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A91724BE-8BF3-4652-955D-3754EA7AD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485775"/>
          <a:ext cx="159258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41</xdr:row>
      <xdr:rowOff>323850</xdr:rowOff>
    </xdr:from>
    <xdr:to>
      <xdr:col>2</xdr:col>
      <xdr:colOff>781050</xdr:colOff>
      <xdr:row>47</xdr:row>
      <xdr:rowOff>0</xdr:rowOff>
    </xdr:to>
    <xdr:pic>
      <xdr:nvPicPr>
        <xdr:cNvPr id="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176E47F8-E2B8-4488-B4B9-A8AEC8E7D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38100</xdr:colOff>
      <xdr:row>41</xdr:row>
      <xdr:rowOff>323850</xdr:rowOff>
    </xdr:from>
    <xdr:to>
      <xdr:col>24</xdr:col>
      <xdr:colOff>781050</xdr:colOff>
      <xdr:row>47</xdr:row>
      <xdr:rowOff>0</xdr:rowOff>
    </xdr:to>
    <xdr:pic>
      <xdr:nvPicPr>
        <xdr:cNvPr id="5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38567D00-3BF6-4834-8398-BB3F85C21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815340</xdr:colOff>
      <xdr:row>6</xdr:row>
      <xdr:rowOff>0</xdr:rowOff>
    </xdr:to>
    <xdr:pic>
      <xdr:nvPicPr>
        <xdr:cNvPr id="2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F7E45F5C-A410-4B52-849C-4EB74923C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59639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782955</xdr:colOff>
      <xdr:row>6</xdr:row>
      <xdr:rowOff>0</xdr:rowOff>
    </xdr:to>
    <xdr:pic>
      <xdr:nvPicPr>
        <xdr:cNvPr id="3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1740B9BB-754A-47B6-A6D4-FD0A11120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485775"/>
          <a:ext cx="159258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41</xdr:row>
      <xdr:rowOff>323850</xdr:rowOff>
    </xdr:from>
    <xdr:to>
      <xdr:col>2</xdr:col>
      <xdr:colOff>781050</xdr:colOff>
      <xdr:row>47</xdr:row>
      <xdr:rowOff>0</xdr:rowOff>
    </xdr:to>
    <xdr:pic>
      <xdr:nvPicPr>
        <xdr:cNvPr id="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A82CE294-7CED-4496-ACA8-8967DF847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38100</xdr:colOff>
      <xdr:row>41</xdr:row>
      <xdr:rowOff>323850</xdr:rowOff>
    </xdr:from>
    <xdr:to>
      <xdr:col>24</xdr:col>
      <xdr:colOff>781050</xdr:colOff>
      <xdr:row>47</xdr:row>
      <xdr:rowOff>0</xdr:rowOff>
    </xdr:to>
    <xdr:pic>
      <xdr:nvPicPr>
        <xdr:cNvPr id="5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0E88A01F-FA60-4639-860C-BBB7E6EFC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815340</xdr:colOff>
      <xdr:row>6</xdr:row>
      <xdr:rowOff>0</xdr:rowOff>
    </xdr:to>
    <xdr:pic>
      <xdr:nvPicPr>
        <xdr:cNvPr id="2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D7086531-48D9-473B-932C-610E79D4B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59639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782955</xdr:colOff>
      <xdr:row>6</xdr:row>
      <xdr:rowOff>0</xdr:rowOff>
    </xdr:to>
    <xdr:pic>
      <xdr:nvPicPr>
        <xdr:cNvPr id="3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143E4D0E-1FFE-4E9A-9182-CB1303A6D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485775"/>
          <a:ext cx="159258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41</xdr:row>
      <xdr:rowOff>323850</xdr:rowOff>
    </xdr:from>
    <xdr:to>
      <xdr:col>2</xdr:col>
      <xdr:colOff>781050</xdr:colOff>
      <xdr:row>47</xdr:row>
      <xdr:rowOff>0</xdr:rowOff>
    </xdr:to>
    <xdr:pic>
      <xdr:nvPicPr>
        <xdr:cNvPr id="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C167DCF2-D06D-40ED-ACD7-9D901F1AC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38100</xdr:colOff>
      <xdr:row>41</xdr:row>
      <xdr:rowOff>323850</xdr:rowOff>
    </xdr:from>
    <xdr:to>
      <xdr:col>24</xdr:col>
      <xdr:colOff>781050</xdr:colOff>
      <xdr:row>47</xdr:row>
      <xdr:rowOff>0</xdr:rowOff>
    </xdr:to>
    <xdr:pic>
      <xdr:nvPicPr>
        <xdr:cNvPr id="5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55F3FCA4-233E-4DCB-8101-EBE0DD547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79"/>
  <sheetViews>
    <sheetView zoomScale="85" zoomScaleNormal="85" workbookViewId="0">
      <selection activeCell="O21" sqref="O21"/>
    </sheetView>
  </sheetViews>
  <sheetFormatPr defaultRowHeight="12.75" x14ac:dyDescent="0.2"/>
  <cols>
    <col min="1" max="1" width="2.7109375" style="2" customWidth="1"/>
    <col min="2" max="2" width="13" style="2" customWidth="1"/>
    <col min="3" max="3" width="14.85546875" style="2" customWidth="1"/>
    <col min="4" max="4" width="6.5703125" style="2" customWidth="1"/>
    <col min="5" max="5" width="8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0.7109375" style="2" customWidth="1"/>
    <col min="17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42578125" style="2" customWidth="1"/>
  </cols>
  <sheetData>
    <row r="1" spans="1:38" ht="51.75" customHeight="1" x14ac:dyDescent="0.25">
      <c r="D1" s="18" t="s">
        <v>17</v>
      </c>
      <c r="E1" s="18"/>
      <c r="F1" s="5"/>
      <c r="O1" s="279" t="s">
        <v>18</v>
      </c>
      <c r="P1" s="279"/>
      <c r="Q1" s="19"/>
      <c r="R1" s="22"/>
      <c r="S1" s="22"/>
      <c r="T1" s="22"/>
      <c r="Y1" s="18" t="s">
        <v>17</v>
      </c>
      <c r="Z1" s="5"/>
      <c r="AI1" s="279" t="s">
        <v>18</v>
      </c>
      <c r="AJ1" s="27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80">
        <v>1</v>
      </c>
      <c r="I3" s="281"/>
      <c r="K3" s="44" t="s">
        <v>32</v>
      </c>
      <c r="Y3" s="18" t="s">
        <v>1</v>
      </c>
      <c r="Z3" s="5"/>
      <c r="AB3" s="280">
        <v>3</v>
      </c>
      <c r="AC3" s="281"/>
      <c r="AE3" s="44"/>
    </row>
    <row r="4" spans="1:38" ht="16.5" thickBot="1" x14ac:dyDescent="0.3">
      <c r="B4"/>
      <c r="D4" s="18" t="s">
        <v>2</v>
      </c>
      <c r="E4" s="18"/>
      <c r="F4" s="5"/>
      <c r="H4" s="280" t="s">
        <v>36</v>
      </c>
      <c r="I4" s="281"/>
      <c r="W4"/>
      <c r="Y4" s="18" t="s">
        <v>2</v>
      </c>
      <c r="Z4" s="5"/>
      <c r="AB4" s="280" t="s">
        <v>36</v>
      </c>
      <c r="AC4" s="281"/>
    </row>
    <row r="5" spans="1:38" ht="16.5" thickBot="1" x14ac:dyDescent="0.3">
      <c r="D5" s="18" t="s">
        <v>19</v>
      </c>
      <c r="E5" s="18"/>
      <c r="F5" s="5"/>
      <c r="H5" s="61" t="s">
        <v>33</v>
      </c>
      <c r="I5" s="62"/>
      <c r="Y5" s="18" t="s">
        <v>19</v>
      </c>
      <c r="Z5" s="5"/>
      <c r="AB5" s="280" t="s">
        <v>20</v>
      </c>
      <c r="AC5" s="281"/>
    </row>
    <row r="6" spans="1:38" ht="16.5" thickBot="1" x14ac:dyDescent="0.3">
      <c r="D6" s="18" t="s">
        <v>21</v>
      </c>
      <c r="E6" s="18"/>
      <c r="F6" s="5"/>
      <c r="H6" s="287"/>
      <c r="I6" s="288"/>
      <c r="Y6" s="18" t="s">
        <v>21</v>
      </c>
      <c r="Z6" s="5"/>
      <c r="AB6" s="287"/>
      <c r="AC6" s="288"/>
    </row>
    <row r="7" spans="1:38" ht="29.25" customHeight="1" thickBot="1" x14ac:dyDescent="0.25">
      <c r="B7" s="289"/>
      <c r="C7" s="289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90" t="s">
        <v>34</v>
      </c>
      <c r="E8" s="291"/>
      <c r="F8" s="292" t="s">
        <v>3</v>
      </c>
      <c r="G8" s="291"/>
      <c r="H8" s="4" t="s">
        <v>4</v>
      </c>
      <c r="I8" s="292" t="s">
        <v>5</v>
      </c>
      <c r="J8" s="291"/>
      <c r="K8" s="292" t="s">
        <v>6</v>
      </c>
      <c r="L8" s="291"/>
      <c r="M8" s="292" t="s">
        <v>7</v>
      </c>
      <c r="N8" s="291"/>
      <c r="O8" s="3" t="s">
        <v>8</v>
      </c>
      <c r="P8" s="3" t="s">
        <v>27</v>
      </c>
      <c r="Q8" s="292" t="s">
        <v>9</v>
      </c>
      <c r="R8" s="293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92" t="s">
        <v>3</v>
      </c>
      <c r="AA8" s="291"/>
      <c r="AB8" s="4" t="s">
        <v>4</v>
      </c>
      <c r="AC8" s="292" t="s">
        <v>5</v>
      </c>
      <c r="AD8" s="291"/>
      <c r="AE8" s="292" t="s">
        <v>6</v>
      </c>
      <c r="AF8" s="291"/>
      <c r="AG8" s="292" t="s">
        <v>7</v>
      </c>
      <c r="AH8" s="291"/>
      <c r="AI8" s="3" t="s">
        <v>8</v>
      </c>
      <c r="AJ8" s="3" t="s">
        <v>27</v>
      </c>
      <c r="AK8" s="292" t="s">
        <v>9</v>
      </c>
      <c r="AL8" s="293"/>
    </row>
    <row r="9" spans="1:38" x14ac:dyDescent="0.2">
      <c r="A9" s="1"/>
      <c r="B9" s="282"/>
      <c r="C9" s="282"/>
      <c r="D9" s="284" t="s">
        <v>29</v>
      </c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6"/>
      <c r="S9" s="79"/>
      <c r="T9" s="79"/>
      <c r="W9" s="282"/>
      <c r="X9" s="282"/>
      <c r="Y9" s="284" t="s">
        <v>24</v>
      </c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85"/>
      <c r="AK9" s="285"/>
      <c r="AL9" s="286"/>
    </row>
    <row r="10" spans="1:38" ht="13.5" thickBot="1" x14ac:dyDescent="0.25">
      <c r="A10" s="1"/>
      <c r="B10" s="283"/>
      <c r="C10" s="283"/>
      <c r="D10" s="294">
        <v>30</v>
      </c>
      <c r="E10" s="295"/>
      <c r="F10" s="295">
        <v>30</v>
      </c>
      <c r="G10" s="295"/>
      <c r="H10" s="70" t="s">
        <v>30</v>
      </c>
      <c r="I10" s="295">
        <v>600</v>
      </c>
      <c r="J10" s="295"/>
      <c r="K10" s="295">
        <v>10</v>
      </c>
      <c r="L10" s="295"/>
      <c r="M10" s="295">
        <v>15</v>
      </c>
      <c r="N10" s="295"/>
      <c r="O10" s="70">
        <v>1</v>
      </c>
      <c r="P10" s="70" t="s">
        <v>31</v>
      </c>
      <c r="Q10" s="295">
        <v>2</v>
      </c>
      <c r="R10" s="296"/>
      <c r="S10" s="80"/>
      <c r="T10" s="80"/>
      <c r="W10" s="283"/>
      <c r="X10" s="283"/>
      <c r="Y10" s="294" t="s">
        <v>25</v>
      </c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6"/>
    </row>
    <row r="11" spans="1:38" x14ac:dyDescent="0.2">
      <c r="B11" s="28">
        <v>43837</v>
      </c>
      <c r="C11" s="75">
        <v>43851</v>
      </c>
      <c r="D11" s="72" t="s">
        <v>10</v>
      </c>
      <c r="E11" s="84">
        <v>5</v>
      </c>
      <c r="F11" s="71"/>
      <c r="G11" s="84">
        <v>27</v>
      </c>
      <c r="H11" s="85">
        <v>7.4</v>
      </c>
      <c r="I11" s="71"/>
      <c r="J11" s="84">
        <v>3800</v>
      </c>
      <c r="K11" s="71" t="s">
        <v>10</v>
      </c>
      <c r="L11" s="84">
        <v>5</v>
      </c>
      <c r="M11" s="72"/>
      <c r="N11" s="84">
        <v>3.2</v>
      </c>
      <c r="O11" s="85">
        <v>0.25</v>
      </c>
      <c r="P11" s="85">
        <v>0.35</v>
      </c>
      <c r="Q11" s="71" t="s">
        <v>10</v>
      </c>
      <c r="R11" s="86">
        <v>0.5</v>
      </c>
      <c r="S11" s="113"/>
      <c r="T11" s="113"/>
      <c r="W11" s="28">
        <v>43565</v>
      </c>
      <c r="X11" s="29">
        <v>43578</v>
      </c>
      <c r="Y11" s="74">
        <v>5</v>
      </c>
      <c r="Z11" s="39"/>
      <c r="AA11" s="93">
        <v>7</v>
      </c>
      <c r="AB11" s="58">
        <v>8.64</v>
      </c>
      <c r="AC11" s="39"/>
      <c r="AD11" s="93">
        <v>40</v>
      </c>
      <c r="AE11" s="39" t="s">
        <v>10</v>
      </c>
      <c r="AF11" s="93">
        <v>5</v>
      </c>
      <c r="AG11" s="76"/>
      <c r="AH11" s="93">
        <v>1.7</v>
      </c>
      <c r="AI11" s="58">
        <v>0.41</v>
      </c>
      <c r="AJ11" s="58"/>
      <c r="AK11" s="40" t="s">
        <v>10</v>
      </c>
      <c r="AL11" s="94">
        <v>0.5</v>
      </c>
    </row>
    <row r="12" spans="1:38" x14ac:dyDescent="0.2">
      <c r="B12" s="30">
        <v>43873</v>
      </c>
      <c r="C12" s="30">
        <v>43886</v>
      </c>
      <c r="D12" s="56" t="s">
        <v>10</v>
      </c>
      <c r="E12" s="69">
        <v>5</v>
      </c>
      <c r="F12" s="42"/>
      <c r="G12" s="69">
        <v>1</v>
      </c>
      <c r="H12" s="59">
        <v>7.2</v>
      </c>
      <c r="I12" s="42"/>
      <c r="J12" s="69">
        <v>42</v>
      </c>
      <c r="K12" s="42" t="s">
        <v>10</v>
      </c>
      <c r="L12" s="69">
        <v>5</v>
      </c>
      <c r="M12" s="56"/>
      <c r="N12" s="69">
        <v>6.2</v>
      </c>
      <c r="O12" s="59">
        <v>0.38</v>
      </c>
      <c r="P12" s="59">
        <v>0.2</v>
      </c>
      <c r="Q12" s="42" t="s">
        <v>10</v>
      </c>
      <c r="R12" s="88">
        <v>0.5</v>
      </c>
      <c r="S12" s="113"/>
      <c r="T12" s="113"/>
      <c r="W12" s="30">
        <v>43593</v>
      </c>
      <c r="X12" s="31">
        <v>43607</v>
      </c>
      <c r="Y12" s="64">
        <v>8</v>
      </c>
      <c r="Z12" s="42"/>
      <c r="AA12" s="69">
        <v>2</v>
      </c>
      <c r="AB12" s="59">
        <v>7.84</v>
      </c>
      <c r="AC12" s="42" t="s">
        <v>10</v>
      </c>
      <c r="AD12" s="69">
        <v>1</v>
      </c>
      <c r="AE12" s="42" t="s">
        <v>10</v>
      </c>
      <c r="AF12" s="69">
        <v>5</v>
      </c>
      <c r="AG12" s="56"/>
      <c r="AH12" s="69">
        <v>7.8</v>
      </c>
      <c r="AI12" s="59">
        <v>0.26</v>
      </c>
      <c r="AJ12" s="59"/>
      <c r="AK12" s="42"/>
      <c r="AL12" s="88">
        <v>2.8</v>
      </c>
    </row>
    <row r="13" spans="1:38" x14ac:dyDescent="0.2">
      <c r="B13" s="30">
        <v>43901</v>
      </c>
      <c r="C13" s="30">
        <v>43914</v>
      </c>
      <c r="D13" s="37" t="s">
        <v>10</v>
      </c>
      <c r="E13" s="89">
        <v>5</v>
      </c>
      <c r="F13" s="35"/>
      <c r="G13" s="89">
        <v>2</v>
      </c>
      <c r="H13" s="41">
        <v>7.34</v>
      </c>
      <c r="I13" s="35"/>
      <c r="J13" s="89">
        <v>100</v>
      </c>
      <c r="K13" s="36" t="s">
        <v>10</v>
      </c>
      <c r="L13" s="90">
        <v>5</v>
      </c>
      <c r="M13" s="37"/>
      <c r="N13" s="89">
        <v>5.7</v>
      </c>
      <c r="O13" s="41">
        <v>0.56999999999999995</v>
      </c>
      <c r="P13" s="41">
        <v>0.23</v>
      </c>
      <c r="Q13" s="36" t="s">
        <v>10</v>
      </c>
      <c r="R13" s="91">
        <v>0.5</v>
      </c>
      <c r="S13" s="113">
        <v>50</v>
      </c>
      <c r="T13" s="113">
        <v>56</v>
      </c>
      <c r="W13" s="30">
        <v>43620</v>
      </c>
      <c r="X13" s="31">
        <v>43635</v>
      </c>
      <c r="Y13" s="64">
        <v>9</v>
      </c>
      <c r="Z13" s="42"/>
      <c r="AA13" s="69">
        <v>3</v>
      </c>
      <c r="AB13" s="59">
        <v>7.66</v>
      </c>
      <c r="AC13" s="42"/>
      <c r="AD13" s="69">
        <v>15</v>
      </c>
      <c r="AE13" s="42" t="s">
        <v>10</v>
      </c>
      <c r="AF13" s="69">
        <v>5</v>
      </c>
      <c r="AG13" s="56"/>
      <c r="AH13" s="69">
        <v>8.8000000000000007</v>
      </c>
      <c r="AI13" s="59">
        <v>0.69</v>
      </c>
      <c r="AJ13" s="59"/>
      <c r="AK13" s="42"/>
      <c r="AL13" s="88">
        <v>3.2</v>
      </c>
    </row>
    <row r="14" spans="1:38" x14ac:dyDescent="0.2">
      <c r="B14" s="28"/>
      <c r="C14" s="28"/>
      <c r="D14" s="37"/>
      <c r="E14" s="89"/>
      <c r="F14" s="35"/>
      <c r="G14" s="89"/>
      <c r="H14" s="41"/>
      <c r="I14" s="35"/>
      <c r="J14" s="89"/>
      <c r="K14" s="36"/>
      <c r="L14" s="90"/>
      <c r="M14" s="37"/>
      <c r="N14" s="89"/>
      <c r="O14" s="41"/>
      <c r="P14" s="41"/>
      <c r="Q14" s="35"/>
      <c r="R14" s="92"/>
      <c r="S14" s="113"/>
      <c r="T14" s="113"/>
      <c r="W14" s="28">
        <v>43655</v>
      </c>
      <c r="X14" s="29">
        <v>43668</v>
      </c>
      <c r="Y14" s="63">
        <v>6</v>
      </c>
      <c r="Z14" s="35"/>
      <c r="AA14" s="89">
        <v>4</v>
      </c>
      <c r="AB14" s="41">
        <v>7.72</v>
      </c>
      <c r="AC14" s="35"/>
      <c r="AD14" s="89">
        <v>4</v>
      </c>
      <c r="AE14" s="36" t="s">
        <v>10</v>
      </c>
      <c r="AF14" s="90">
        <v>5</v>
      </c>
      <c r="AG14" s="37"/>
      <c r="AH14" s="89">
        <v>7.1</v>
      </c>
      <c r="AI14" s="41">
        <v>0.2</v>
      </c>
      <c r="AJ14" s="41"/>
      <c r="AK14" s="35"/>
      <c r="AL14" s="92">
        <v>2.1</v>
      </c>
    </row>
    <row r="15" spans="1:38" x14ac:dyDescent="0.2">
      <c r="B15" s="28"/>
      <c r="C15" s="28"/>
      <c r="D15" s="76"/>
      <c r="E15" s="93"/>
      <c r="F15" s="39"/>
      <c r="G15" s="93"/>
      <c r="H15" s="58"/>
      <c r="I15" s="39"/>
      <c r="J15" s="93"/>
      <c r="K15" s="39"/>
      <c r="L15" s="93"/>
      <c r="M15" s="76"/>
      <c r="N15" s="93"/>
      <c r="O15" s="58"/>
      <c r="P15" s="58"/>
      <c r="Q15" s="40"/>
      <c r="R15" s="94"/>
      <c r="S15" s="113"/>
      <c r="T15" s="113"/>
      <c r="W15" s="28">
        <v>43691</v>
      </c>
      <c r="X15" s="29">
        <v>43704</v>
      </c>
      <c r="Y15" s="74">
        <v>5</v>
      </c>
      <c r="Z15" s="39"/>
      <c r="AA15" s="93">
        <v>11</v>
      </c>
      <c r="AB15" s="58">
        <v>9.64</v>
      </c>
      <c r="AC15" s="39" t="s">
        <v>10</v>
      </c>
      <c r="AD15" s="93">
        <v>1</v>
      </c>
      <c r="AE15" s="39" t="s">
        <v>10</v>
      </c>
      <c r="AF15" s="93">
        <v>5</v>
      </c>
      <c r="AG15" s="76"/>
      <c r="AH15" s="93">
        <v>9.1</v>
      </c>
      <c r="AI15" s="58">
        <v>0.2</v>
      </c>
      <c r="AJ15" s="58"/>
      <c r="AK15" s="40" t="s">
        <v>10</v>
      </c>
      <c r="AL15" s="94">
        <v>0.5</v>
      </c>
    </row>
    <row r="16" spans="1:38" x14ac:dyDescent="0.2">
      <c r="B16" s="26"/>
      <c r="C16" s="26"/>
      <c r="D16" s="56"/>
      <c r="E16" s="69"/>
      <c r="F16" s="42"/>
      <c r="G16" s="69"/>
      <c r="H16" s="59"/>
      <c r="I16" s="42"/>
      <c r="J16" s="69"/>
      <c r="K16" s="42"/>
      <c r="L16" s="69"/>
      <c r="M16" s="56"/>
      <c r="N16" s="69"/>
      <c r="O16" s="59"/>
      <c r="P16" s="59"/>
      <c r="Q16" s="42"/>
      <c r="R16" s="88"/>
      <c r="S16" s="113"/>
      <c r="T16" s="113"/>
      <c r="W16" s="26">
        <v>43727</v>
      </c>
      <c r="X16" s="27">
        <v>43739</v>
      </c>
      <c r="Y16" s="64">
        <v>5</v>
      </c>
      <c r="Z16" s="42"/>
      <c r="AA16" s="69">
        <v>6</v>
      </c>
      <c r="AB16" s="59">
        <v>8.75</v>
      </c>
      <c r="AC16" s="42"/>
      <c r="AD16" s="69">
        <v>15</v>
      </c>
      <c r="AE16" s="42" t="s">
        <v>10</v>
      </c>
      <c r="AF16" s="69">
        <v>5</v>
      </c>
      <c r="AG16" s="56"/>
      <c r="AH16" s="69">
        <v>3.2</v>
      </c>
      <c r="AI16" s="59">
        <v>0.23</v>
      </c>
      <c r="AJ16" s="59"/>
      <c r="AK16" s="42" t="s">
        <v>10</v>
      </c>
      <c r="AL16" s="88">
        <v>0.5</v>
      </c>
    </row>
    <row r="17" spans="2:38" x14ac:dyDescent="0.2">
      <c r="B17" s="30"/>
      <c r="C17" s="30"/>
      <c r="D17" s="56"/>
      <c r="E17" s="69"/>
      <c r="F17" s="42"/>
      <c r="G17" s="69"/>
      <c r="H17" s="49"/>
      <c r="I17" s="42"/>
      <c r="J17" s="69"/>
      <c r="K17" s="42"/>
      <c r="L17" s="69"/>
      <c r="M17" s="56"/>
      <c r="N17" s="69"/>
      <c r="O17" s="59"/>
      <c r="P17" s="59"/>
      <c r="Q17" s="42"/>
      <c r="R17" s="88"/>
      <c r="S17" s="113"/>
      <c r="T17" s="113"/>
      <c r="W17" s="30">
        <v>43755</v>
      </c>
      <c r="X17" s="31">
        <v>43768</v>
      </c>
      <c r="Y17" s="64">
        <v>5</v>
      </c>
      <c r="Z17" s="42"/>
      <c r="AA17" s="69">
        <v>5</v>
      </c>
      <c r="AB17" s="59">
        <v>8.89</v>
      </c>
      <c r="AC17" s="42"/>
      <c r="AD17" s="69">
        <v>6</v>
      </c>
      <c r="AE17" s="42" t="s">
        <v>10</v>
      </c>
      <c r="AF17" s="69">
        <v>5</v>
      </c>
      <c r="AG17" s="56"/>
      <c r="AH17" s="69">
        <v>6.3</v>
      </c>
      <c r="AI17" s="59">
        <v>0.26</v>
      </c>
      <c r="AJ17" s="59"/>
      <c r="AK17" s="42" t="s">
        <v>10</v>
      </c>
      <c r="AL17" s="88">
        <v>0.5</v>
      </c>
    </row>
    <row r="18" spans="2:38" x14ac:dyDescent="0.2">
      <c r="B18" s="32"/>
      <c r="C18" s="32"/>
      <c r="D18" s="97"/>
      <c r="E18" s="96"/>
      <c r="F18" s="45"/>
      <c r="G18" s="96"/>
      <c r="H18" s="60"/>
      <c r="I18" s="45"/>
      <c r="J18" s="96"/>
      <c r="K18" s="45"/>
      <c r="L18" s="96"/>
      <c r="M18" s="97"/>
      <c r="N18" s="96"/>
      <c r="O18" s="60"/>
      <c r="P18" s="60"/>
      <c r="Q18" s="45"/>
      <c r="R18" s="98"/>
      <c r="S18" s="113"/>
      <c r="T18" s="113"/>
      <c r="W18" s="32">
        <v>43788</v>
      </c>
      <c r="X18" s="33">
        <v>43804</v>
      </c>
      <c r="Y18" s="95">
        <v>6</v>
      </c>
      <c r="Z18" s="45"/>
      <c r="AA18" s="96">
        <v>7</v>
      </c>
      <c r="AB18" s="60">
        <v>8.24</v>
      </c>
      <c r="AC18" s="45"/>
      <c r="AD18" s="96">
        <v>47</v>
      </c>
      <c r="AE18" s="45" t="s">
        <v>10</v>
      </c>
      <c r="AF18" s="96">
        <v>5</v>
      </c>
      <c r="AG18" s="97"/>
      <c r="AH18" s="96">
        <v>7</v>
      </c>
      <c r="AI18" s="60">
        <v>0.21</v>
      </c>
      <c r="AJ18" s="60"/>
      <c r="AK18" s="45" t="s">
        <v>10</v>
      </c>
      <c r="AL18" s="98">
        <v>0.5</v>
      </c>
    </row>
    <row r="19" spans="2:38" x14ac:dyDescent="0.2">
      <c r="B19" s="30"/>
      <c r="C19" s="30"/>
      <c r="D19" s="137"/>
      <c r="E19" s="100"/>
      <c r="F19" s="47"/>
      <c r="G19" s="100"/>
      <c r="H19" s="48"/>
      <c r="I19" s="47"/>
      <c r="J19" s="100"/>
      <c r="K19" s="43"/>
      <c r="L19" s="100"/>
      <c r="M19" s="47"/>
      <c r="N19" s="100"/>
      <c r="O19" s="65"/>
      <c r="P19" s="65"/>
      <c r="Q19" s="43"/>
      <c r="R19" s="88"/>
      <c r="S19" s="113"/>
      <c r="T19" s="113"/>
      <c r="W19" s="30">
        <v>43810</v>
      </c>
      <c r="X19" s="30">
        <v>43822</v>
      </c>
      <c r="Y19" s="99">
        <v>5</v>
      </c>
      <c r="Z19" s="47"/>
      <c r="AA19" s="100">
        <v>6</v>
      </c>
      <c r="AB19" s="65">
        <v>7.76</v>
      </c>
      <c r="AC19" s="43"/>
      <c r="AD19" s="100">
        <v>14</v>
      </c>
      <c r="AE19" s="43" t="s">
        <v>10</v>
      </c>
      <c r="AF19" s="100">
        <v>5</v>
      </c>
      <c r="AG19" s="47"/>
      <c r="AH19" s="100">
        <v>5.2</v>
      </c>
      <c r="AI19" s="65">
        <v>0.66</v>
      </c>
      <c r="AJ19" s="65"/>
      <c r="AK19" s="43" t="s">
        <v>10</v>
      </c>
      <c r="AL19" s="88">
        <v>0.5</v>
      </c>
    </row>
    <row r="20" spans="2:38" x14ac:dyDescent="0.2">
      <c r="B20" s="26"/>
      <c r="C20" s="26"/>
      <c r="D20" s="138"/>
      <c r="E20" s="102"/>
      <c r="F20" s="67"/>
      <c r="G20" s="102"/>
      <c r="H20" s="50"/>
      <c r="I20" s="67"/>
      <c r="J20" s="102"/>
      <c r="K20" s="46"/>
      <c r="L20" s="102"/>
      <c r="M20" s="67"/>
      <c r="N20" s="102"/>
      <c r="O20" s="68"/>
      <c r="P20" s="68"/>
      <c r="Q20" s="46"/>
      <c r="R20" s="103"/>
      <c r="S20" s="113"/>
      <c r="T20" s="113"/>
      <c r="W20" s="364" t="s">
        <v>39</v>
      </c>
      <c r="X20" s="365"/>
      <c r="Y20" s="365"/>
      <c r="Z20" s="365"/>
      <c r="AA20" s="365"/>
      <c r="AB20" s="365"/>
      <c r="AC20" s="365"/>
      <c r="AD20" s="365"/>
      <c r="AE20" s="365"/>
      <c r="AF20" s="365"/>
      <c r="AG20" s="365"/>
      <c r="AH20" s="365"/>
      <c r="AI20" s="365"/>
      <c r="AJ20" s="365"/>
      <c r="AK20" s="365"/>
      <c r="AL20" s="366"/>
    </row>
    <row r="21" spans="2:38" x14ac:dyDescent="0.2">
      <c r="B21" s="30"/>
      <c r="C21" s="30"/>
      <c r="D21" s="137"/>
      <c r="E21" s="100"/>
      <c r="F21" s="47"/>
      <c r="G21" s="100"/>
      <c r="H21" s="65"/>
      <c r="I21" s="47"/>
      <c r="J21" s="100"/>
      <c r="K21" s="43"/>
      <c r="L21" s="100"/>
      <c r="M21" s="47"/>
      <c r="N21" s="100"/>
      <c r="O21" s="48"/>
      <c r="P21" s="65"/>
      <c r="Q21" s="43"/>
      <c r="R21" s="88"/>
      <c r="S21" s="113"/>
      <c r="T21" s="113"/>
      <c r="W21" s="30"/>
      <c r="X21" s="30"/>
      <c r="Y21" s="104"/>
      <c r="Z21" s="47"/>
      <c r="AA21" s="100"/>
      <c r="AB21" s="65"/>
      <c r="AC21" s="47"/>
      <c r="AD21" s="100"/>
      <c r="AE21" s="43"/>
      <c r="AF21" s="100"/>
      <c r="AG21" s="47"/>
      <c r="AH21" s="100"/>
      <c r="AI21" s="65"/>
      <c r="AJ21" s="65"/>
      <c r="AK21" s="43"/>
      <c r="AL21" s="88"/>
    </row>
    <row r="22" spans="2:38" x14ac:dyDescent="0.2">
      <c r="B22" s="30"/>
      <c r="C22" s="30"/>
      <c r="D22" s="137"/>
      <c r="E22" s="100"/>
      <c r="F22" s="47"/>
      <c r="G22" s="100"/>
      <c r="H22" s="65"/>
      <c r="I22" s="47"/>
      <c r="J22" s="100"/>
      <c r="K22" s="43"/>
      <c r="L22" s="100"/>
      <c r="M22" s="47"/>
      <c r="N22" s="100"/>
      <c r="O22" s="48"/>
      <c r="P22" s="65"/>
      <c r="Q22" s="43"/>
      <c r="R22" s="88"/>
      <c r="S22" s="113"/>
      <c r="T22" s="113"/>
      <c r="W22" s="30"/>
      <c r="X22" s="30"/>
      <c r="Y22" s="104"/>
      <c r="Z22" s="47"/>
      <c r="AA22" s="100"/>
      <c r="AB22" s="65"/>
      <c r="AC22" s="43"/>
      <c r="AD22" s="100"/>
      <c r="AE22" s="43"/>
      <c r="AF22" s="100"/>
      <c r="AG22" s="47"/>
      <c r="AH22" s="100"/>
      <c r="AI22" s="65"/>
      <c r="AJ22" s="65"/>
      <c r="AK22" s="43"/>
      <c r="AL22" s="88"/>
    </row>
    <row r="23" spans="2:38" x14ac:dyDescent="0.2">
      <c r="B23" s="28"/>
      <c r="C23" s="28"/>
      <c r="D23" s="76"/>
      <c r="E23" s="93"/>
      <c r="F23" s="39"/>
      <c r="G23" s="93"/>
      <c r="H23" s="58"/>
      <c r="I23" s="39"/>
      <c r="J23" s="93"/>
      <c r="K23" s="39"/>
      <c r="L23" s="93"/>
      <c r="M23" s="76"/>
      <c r="N23" s="93"/>
      <c r="O23" s="58"/>
      <c r="P23" s="58"/>
      <c r="Q23" s="40"/>
      <c r="R23" s="94"/>
      <c r="S23" s="113"/>
      <c r="T23" s="113"/>
      <c r="W23" s="28"/>
      <c r="X23" s="29"/>
      <c r="Y23" s="74"/>
      <c r="Z23" s="39"/>
      <c r="AA23" s="93"/>
      <c r="AB23" s="58"/>
      <c r="AC23" s="39"/>
      <c r="AD23" s="93"/>
      <c r="AE23" s="39"/>
      <c r="AF23" s="93"/>
      <c r="AG23" s="76"/>
      <c r="AH23" s="93"/>
      <c r="AI23" s="58"/>
      <c r="AJ23" s="58"/>
      <c r="AK23" s="40"/>
      <c r="AL23" s="94"/>
    </row>
    <row r="24" spans="2:38" x14ac:dyDescent="0.2">
      <c r="B24" s="30"/>
      <c r="C24" s="30"/>
      <c r="D24" s="56"/>
      <c r="E24" s="69"/>
      <c r="F24" s="42"/>
      <c r="G24" s="69"/>
      <c r="H24" s="59"/>
      <c r="I24" s="42"/>
      <c r="J24" s="69"/>
      <c r="K24" s="42"/>
      <c r="L24" s="69"/>
      <c r="M24" s="56"/>
      <c r="N24" s="69"/>
      <c r="O24" s="59"/>
      <c r="P24" s="59"/>
      <c r="Q24" s="42"/>
      <c r="R24" s="88"/>
      <c r="S24" s="113"/>
      <c r="T24" s="113"/>
      <c r="W24" s="30"/>
      <c r="X24" s="31"/>
      <c r="Y24" s="64"/>
      <c r="Z24" s="42"/>
      <c r="AA24" s="69"/>
      <c r="AB24" s="59"/>
      <c r="AC24" s="42"/>
      <c r="AD24" s="69"/>
      <c r="AE24" s="42"/>
      <c r="AF24" s="69"/>
      <c r="AG24" s="56"/>
      <c r="AH24" s="69"/>
      <c r="AI24" s="59"/>
      <c r="AJ24" s="59"/>
      <c r="AK24" s="42"/>
      <c r="AL24" s="88"/>
    </row>
    <row r="25" spans="2:38" ht="13.5" thickBot="1" x14ac:dyDescent="0.25">
      <c r="B25" s="51"/>
      <c r="C25" s="51"/>
      <c r="D25" s="139"/>
      <c r="E25" s="105"/>
      <c r="F25" s="54"/>
      <c r="G25" s="105"/>
      <c r="H25" s="55"/>
      <c r="I25" s="54"/>
      <c r="J25" s="105"/>
      <c r="K25" s="53"/>
      <c r="L25" s="105"/>
      <c r="M25" s="54"/>
      <c r="N25" s="105"/>
      <c r="O25" s="55"/>
      <c r="P25" s="55"/>
      <c r="Q25" s="53"/>
      <c r="R25" s="106"/>
      <c r="S25" s="113"/>
      <c r="T25" s="113"/>
      <c r="W25" s="51"/>
      <c r="X25" s="51"/>
      <c r="Y25" s="52"/>
      <c r="Z25" s="54"/>
      <c r="AA25" s="105"/>
      <c r="AB25" s="55"/>
      <c r="AC25" s="54"/>
      <c r="AD25" s="105"/>
      <c r="AE25" s="53"/>
      <c r="AF25" s="105"/>
      <c r="AG25" s="54"/>
      <c r="AH25" s="105"/>
      <c r="AI25" s="55"/>
      <c r="AJ25" s="55"/>
      <c r="AK25" s="53"/>
      <c r="AL25" s="106"/>
    </row>
    <row r="26" spans="2:38" x14ac:dyDescent="0.2">
      <c r="F26" s="2"/>
      <c r="I26" s="44"/>
      <c r="Z26" s="2"/>
    </row>
    <row r="28" spans="2:38" ht="13.5" thickBot="1" x14ac:dyDescent="0.25">
      <c r="B28" s="107"/>
      <c r="C28" s="107"/>
      <c r="D28" s="107"/>
      <c r="E28" s="107"/>
      <c r="F28" s="297"/>
      <c r="G28" s="297"/>
      <c r="H28" s="107"/>
      <c r="I28" s="297"/>
      <c r="J28" s="297"/>
      <c r="K28" s="297"/>
      <c r="L28" s="297"/>
      <c r="M28" s="297"/>
      <c r="N28" s="297"/>
      <c r="O28" s="107"/>
      <c r="P28" s="107"/>
      <c r="Q28" s="297"/>
      <c r="R28" s="297"/>
      <c r="S28" s="107"/>
      <c r="T28" s="107"/>
      <c r="W28" s="107"/>
      <c r="X28" s="107"/>
      <c r="Y28" s="107"/>
      <c r="Z28" s="297"/>
      <c r="AA28" s="297"/>
      <c r="AB28" s="107"/>
      <c r="AC28" s="297"/>
      <c r="AD28" s="297"/>
      <c r="AE28" s="297"/>
      <c r="AF28" s="297"/>
      <c r="AG28" s="297"/>
      <c r="AH28" s="297"/>
      <c r="AI28" s="107"/>
      <c r="AJ28" s="107"/>
      <c r="AK28" s="297"/>
      <c r="AL28" s="297"/>
    </row>
    <row r="29" spans="2:38" x14ac:dyDescent="0.2">
      <c r="B29" s="298" t="s">
        <v>11</v>
      </c>
      <c r="C29" s="299"/>
      <c r="D29" s="302">
        <f>COUNT(E11:E25)</f>
        <v>3</v>
      </c>
      <c r="E29" s="301"/>
      <c r="F29" s="302">
        <f>COUNT(G11:G25)</f>
        <v>3</v>
      </c>
      <c r="G29" s="301">
        <f>COUNT(G11:G25)</f>
        <v>3</v>
      </c>
      <c r="H29" s="16">
        <f>COUNT(H11:H25)</f>
        <v>3</v>
      </c>
      <c r="I29" s="302">
        <f>COUNT(J11:J25)</f>
        <v>3</v>
      </c>
      <c r="J29" s="301"/>
      <c r="K29" s="302">
        <f>COUNT(L11:L25)</f>
        <v>3</v>
      </c>
      <c r="L29" s="301"/>
      <c r="M29" s="302">
        <f>COUNT(N11:N25)</f>
        <v>3</v>
      </c>
      <c r="N29" s="301"/>
      <c r="O29" s="16">
        <f>COUNT(O11:O25)</f>
        <v>3</v>
      </c>
      <c r="P29" s="16">
        <f>COUNT(P11:P25)</f>
        <v>3</v>
      </c>
      <c r="Q29" s="302">
        <f>COUNT(R11:R25)</f>
        <v>3</v>
      </c>
      <c r="R29" s="301"/>
      <c r="W29" s="298" t="s">
        <v>11</v>
      </c>
      <c r="X29" s="299"/>
      <c r="Y29" s="16">
        <f>COUNT(Y11:Y25)</f>
        <v>9</v>
      </c>
      <c r="Z29" s="302">
        <f>COUNT(AA11:AA25)</f>
        <v>9</v>
      </c>
      <c r="AA29" s="301">
        <f>COUNT(AA11:AA25)</f>
        <v>9</v>
      </c>
      <c r="AB29" s="16">
        <f>COUNT(AB11:AB25)</f>
        <v>9</v>
      </c>
      <c r="AC29" s="302">
        <f>COUNT(AD11:AD25)</f>
        <v>9</v>
      </c>
      <c r="AD29" s="301"/>
      <c r="AE29" s="302">
        <f>COUNT(AF11:AF25)</f>
        <v>9</v>
      </c>
      <c r="AF29" s="301"/>
      <c r="AG29" s="302">
        <f>COUNT(AH11:AH25)</f>
        <v>9</v>
      </c>
      <c r="AH29" s="301"/>
      <c r="AI29" s="16">
        <f>COUNT(AI11:AI25)</f>
        <v>9</v>
      </c>
      <c r="AJ29" s="16">
        <f>COUNT(AJ11:AJ22)</f>
        <v>0</v>
      </c>
      <c r="AK29" s="302">
        <f>COUNT(AL11:AL25)</f>
        <v>9</v>
      </c>
      <c r="AL29" s="301"/>
    </row>
    <row r="30" spans="2:38" x14ac:dyDescent="0.2">
      <c r="B30" s="24"/>
      <c r="C30" s="25"/>
      <c r="D30" s="309"/>
      <c r="E30" s="308"/>
      <c r="F30" s="8"/>
      <c r="G30" s="9"/>
      <c r="H30" s="10"/>
      <c r="I30" s="309"/>
      <c r="J30" s="308"/>
      <c r="K30" s="309"/>
      <c r="L30" s="308"/>
      <c r="M30" s="309"/>
      <c r="N30" s="308"/>
      <c r="O30" s="10"/>
      <c r="P30" s="10"/>
      <c r="Q30" s="309"/>
      <c r="R30" s="310"/>
      <c r="S30" s="81"/>
      <c r="T30" s="81"/>
      <c r="W30" s="24"/>
      <c r="X30" s="25"/>
      <c r="Y30" s="7"/>
      <c r="Z30" s="8"/>
      <c r="AA30" s="9"/>
      <c r="AB30" s="10"/>
      <c r="AC30" s="309"/>
      <c r="AD30" s="308"/>
      <c r="AE30" s="309"/>
      <c r="AF30" s="308"/>
      <c r="AG30" s="309"/>
      <c r="AH30" s="308"/>
      <c r="AI30" s="10"/>
      <c r="AJ30" s="10"/>
      <c r="AK30" s="309"/>
      <c r="AL30" s="310"/>
    </row>
    <row r="31" spans="2:38" x14ac:dyDescent="0.2">
      <c r="B31" s="303" t="s">
        <v>12</v>
      </c>
      <c r="C31" s="304"/>
      <c r="D31" s="107" t="s">
        <v>10</v>
      </c>
      <c r="E31" s="12">
        <f>MIN(E11:E25)</f>
        <v>5</v>
      </c>
      <c r="F31" s="107"/>
      <c r="G31" s="12">
        <f>MIN(G11:G25)</f>
        <v>1</v>
      </c>
      <c r="H31" s="13">
        <f>MIN(H11:H25)</f>
        <v>7.2</v>
      </c>
      <c r="I31" s="305">
        <f>MIN(J11:J25)</f>
        <v>42</v>
      </c>
      <c r="J31" s="306"/>
      <c r="K31" s="107" t="s">
        <v>10</v>
      </c>
      <c r="L31" s="12">
        <f>MIN(L11:L25)</f>
        <v>5</v>
      </c>
      <c r="M31" s="12" t="s">
        <v>10</v>
      </c>
      <c r="N31" s="13">
        <f>MIN(N11:N25)</f>
        <v>3.2</v>
      </c>
      <c r="O31" s="13">
        <f>MIN(O11:O25)</f>
        <v>0.25</v>
      </c>
      <c r="P31" s="13">
        <f>MIN(P11:P22)</f>
        <v>0.2</v>
      </c>
      <c r="Q31" s="107" t="s">
        <v>10</v>
      </c>
      <c r="R31" s="17">
        <f>MIN(R11:R25)</f>
        <v>0.5</v>
      </c>
      <c r="S31" s="82"/>
      <c r="T31" s="82"/>
      <c r="W31" s="303" t="s">
        <v>12</v>
      </c>
      <c r="X31" s="304"/>
      <c r="Y31" s="11">
        <f>MIN(Y11:Y25)</f>
        <v>5</v>
      </c>
      <c r="Z31" s="107"/>
      <c r="AA31" s="12">
        <f>MIN(AA11:AA25)</f>
        <v>2</v>
      </c>
      <c r="AB31" s="13">
        <f>MIN(AB11:AB25)</f>
        <v>7.66</v>
      </c>
      <c r="AC31" s="305">
        <f>MIN(AD11:AD25)</f>
        <v>1</v>
      </c>
      <c r="AD31" s="306"/>
      <c r="AE31" s="107" t="s">
        <v>10</v>
      </c>
      <c r="AF31" s="12">
        <f>MIN(AF11:AF25)</f>
        <v>5</v>
      </c>
      <c r="AG31" s="12" t="s">
        <v>10</v>
      </c>
      <c r="AH31" s="13">
        <f>MIN(AH11:AH25)</f>
        <v>1.7</v>
      </c>
      <c r="AI31" s="13">
        <f>MIN(AI11:AI25)</f>
        <v>0.2</v>
      </c>
      <c r="AJ31" s="13">
        <f>MIN(AJ11:AJ22)</f>
        <v>0</v>
      </c>
      <c r="AK31" s="107" t="s">
        <v>10</v>
      </c>
      <c r="AL31" s="17">
        <f>MIN(AL11:AL25)</f>
        <v>0.5</v>
      </c>
    </row>
    <row r="32" spans="2:38" x14ac:dyDescent="0.2">
      <c r="B32" s="24"/>
      <c r="C32" s="25"/>
      <c r="D32" s="309"/>
      <c r="E32" s="308"/>
      <c r="F32" s="8"/>
      <c r="G32" s="9"/>
      <c r="H32" s="10"/>
      <c r="I32" s="309"/>
      <c r="J32" s="308"/>
      <c r="K32" s="309"/>
      <c r="L32" s="308"/>
      <c r="M32" s="309"/>
      <c r="N32" s="308"/>
      <c r="O32" s="10"/>
      <c r="P32" s="10"/>
      <c r="Q32" s="309"/>
      <c r="R32" s="310"/>
      <c r="S32" s="81"/>
      <c r="T32" s="81"/>
      <c r="W32" s="24"/>
      <c r="X32" s="25"/>
      <c r="Y32" s="7"/>
      <c r="Z32" s="8"/>
      <c r="AA32" s="9"/>
      <c r="AB32" s="10"/>
      <c r="AC32" s="309"/>
      <c r="AD32" s="308"/>
      <c r="AE32" s="309"/>
      <c r="AF32" s="308"/>
      <c r="AG32" s="309"/>
      <c r="AH32" s="308"/>
      <c r="AI32" s="10"/>
      <c r="AJ32" s="10"/>
      <c r="AK32" s="309"/>
      <c r="AL32" s="310"/>
    </row>
    <row r="33" spans="2:39" x14ac:dyDescent="0.2">
      <c r="B33" s="303" t="s">
        <v>13</v>
      </c>
      <c r="C33" s="304"/>
      <c r="D33" s="314">
        <f>SUM(E11:E25)/D29</f>
        <v>5</v>
      </c>
      <c r="E33" s="313">
        <f>SUM(E11:E28)/9</f>
        <v>1.6666666666666667</v>
      </c>
      <c r="F33" s="314">
        <f>SUM(G11:G25)/F29</f>
        <v>10</v>
      </c>
      <c r="G33" s="313"/>
      <c r="H33" s="109">
        <f>SUM(H11:H25)/H29</f>
        <v>7.3133333333333335</v>
      </c>
      <c r="I33" s="314">
        <f>SUM(J11:J25)/I29</f>
        <v>1314</v>
      </c>
      <c r="J33" s="313"/>
      <c r="K33" s="314">
        <f>SUM(L11:L25)/K29</f>
        <v>5</v>
      </c>
      <c r="L33" s="313">
        <f>SUM(L11:L28)/9</f>
        <v>1.6666666666666667</v>
      </c>
      <c r="M33" s="314">
        <f>SUM(N11:N25)/M29</f>
        <v>5.0333333333333341</v>
      </c>
      <c r="N33" s="313"/>
      <c r="O33" s="109">
        <f>SUM(O11:O25)/O29</f>
        <v>0.39999999999999997</v>
      </c>
      <c r="P33" s="109">
        <f>SUM(P11:P22)/P29</f>
        <v>0.26</v>
      </c>
      <c r="Q33" s="314">
        <f>SUM(R11:R25)/Q29</f>
        <v>0.5</v>
      </c>
      <c r="R33" s="315"/>
      <c r="S33" s="140"/>
      <c r="T33" s="140"/>
      <c r="W33" s="303" t="s">
        <v>13</v>
      </c>
      <c r="X33" s="304"/>
      <c r="Y33" s="108">
        <f>SUM(Y11:Y25)/Y29</f>
        <v>6</v>
      </c>
      <c r="Z33" s="314">
        <f>SUM(AA11:AA25)/Z29</f>
        <v>5.666666666666667</v>
      </c>
      <c r="AA33" s="313"/>
      <c r="AB33" s="109">
        <f>SUM(AB11:AB25)/AB29</f>
        <v>8.3488888888888884</v>
      </c>
      <c r="AC33" s="314">
        <f>SUM(AD11:AD25)/AC29</f>
        <v>15.888888888888889</v>
      </c>
      <c r="AD33" s="313"/>
      <c r="AE33" s="314">
        <f>SUM(AF11:AF25)/AE29</f>
        <v>5</v>
      </c>
      <c r="AF33" s="313">
        <f>SUM(AF11:AF28)/9</f>
        <v>5</v>
      </c>
      <c r="AG33" s="314">
        <f>SUM(AH11:AH25)/AG29</f>
        <v>6.2444444444444445</v>
      </c>
      <c r="AH33" s="313"/>
      <c r="AI33" s="109">
        <f>SUM(AI11:AI25)/AI29</f>
        <v>0.34666666666666668</v>
      </c>
      <c r="AJ33" s="109" t="e">
        <f>SUM(AJ11:AJ22)/AJ29</f>
        <v>#DIV/0!</v>
      </c>
      <c r="AK33" s="314">
        <f>SUM(AL11:AL25)/AK29</f>
        <v>1.2333333333333334</v>
      </c>
      <c r="AL33" s="315"/>
    </row>
    <row r="34" spans="2:39" x14ac:dyDescent="0.2">
      <c r="B34" s="24"/>
      <c r="C34" s="25"/>
      <c r="D34" s="309"/>
      <c r="E34" s="308"/>
      <c r="F34" s="309"/>
      <c r="G34" s="308"/>
      <c r="H34" s="10"/>
      <c r="I34" s="309"/>
      <c r="J34" s="308"/>
      <c r="K34" s="309"/>
      <c r="L34" s="308"/>
      <c r="M34" s="309"/>
      <c r="N34" s="308"/>
      <c r="O34" s="10"/>
      <c r="P34" s="10"/>
      <c r="Q34" s="309"/>
      <c r="R34" s="310"/>
      <c r="S34" s="81"/>
      <c r="T34" s="81"/>
      <c r="W34" s="24"/>
      <c r="X34" s="25"/>
      <c r="Y34" s="7"/>
      <c r="Z34" s="309"/>
      <c r="AA34" s="308"/>
      <c r="AB34" s="10"/>
      <c r="AC34" s="309"/>
      <c r="AD34" s="308"/>
      <c r="AE34" s="309"/>
      <c r="AF34" s="308"/>
      <c r="AG34" s="309"/>
      <c r="AH34" s="308"/>
      <c r="AI34" s="10"/>
      <c r="AJ34" s="10"/>
      <c r="AK34" s="309"/>
      <c r="AL34" s="310"/>
    </row>
    <row r="35" spans="2:39" ht="13.5" thickBot="1" x14ac:dyDescent="0.25">
      <c r="B35" s="316" t="s">
        <v>14</v>
      </c>
      <c r="C35" s="317"/>
      <c r="D35" s="320">
        <f>MAX(E11:E25)</f>
        <v>5</v>
      </c>
      <c r="E35" s="319"/>
      <c r="F35" s="320">
        <f>MAX(G11:G25)</f>
        <v>27</v>
      </c>
      <c r="G35" s="319"/>
      <c r="H35" s="15">
        <f>MAX(H11:H25)</f>
        <v>7.4</v>
      </c>
      <c r="I35" s="320">
        <f>MAX(J11:J25)</f>
        <v>3800</v>
      </c>
      <c r="J35" s="319"/>
      <c r="K35" s="320">
        <f>MAX(L11:L25)</f>
        <v>5</v>
      </c>
      <c r="L35" s="319"/>
      <c r="M35" s="320">
        <f>MAX(N11:N25)</f>
        <v>6.2</v>
      </c>
      <c r="N35" s="319"/>
      <c r="O35" s="15">
        <f>MAX(O11:O25)</f>
        <v>0.56999999999999995</v>
      </c>
      <c r="P35" s="15">
        <f>MAX(P11:P22)</f>
        <v>0.35</v>
      </c>
      <c r="Q35" s="320">
        <f>MAX(R11:R25)</f>
        <v>0.5</v>
      </c>
      <c r="R35" s="321"/>
      <c r="S35" s="82"/>
      <c r="T35" s="82"/>
      <c r="W35" s="316" t="s">
        <v>14</v>
      </c>
      <c r="X35" s="317"/>
      <c r="Y35" s="14">
        <f>MAX(Y11:Y25)</f>
        <v>9</v>
      </c>
      <c r="Z35" s="320">
        <f>MAX(AA11:AA25)</f>
        <v>11</v>
      </c>
      <c r="AA35" s="319"/>
      <c r="AB35" s="15">
        <f>MAX(AB11:AB25)</f>
        <v>9.64</v>
      </c>
      <c r="AC35" s="320">
        <f>MAX(AD11:AD25)</f>
        <v>47</v>
      </c>
      <c r="AD35" s="319"/>
      <c r="AE35" s="320">
        <f>MAX(AF11:AF25)</f>
        <v>5</v>
      </c>
      <c r="AF35" s="319"/>
      <c r="AG35" s="320">
        <f>MAX(AH11:AH25)</f>
        <v>9.1</v>
      </c>
      <c r="AH35" s="319"/>
      <c r="AI35" s="15">
        <f>MAX(AI11:AI25)</f>
        <v>0.69</v>
      </c>
      <c r="AJ35" s="15">
        <f>MAX(AJ11:AJ22)</f>
        <v>0</v>
      </c>
      <c r="AK35" s="320">
        <f>MAX(AL11:AL25)</f>
        <v>3.2</v>
      </c>
      <c r="AL35" s="321"/>
    </row>
    <row r="37" spans="2:39" x14ac:dyDescent="0.2">
      <c r="C37" s="114">
        <v>37095000</v>
      </c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2:39" x14ac:dyDescent="0.2">
      <c r="D38" s="363">
        <f>($C$37*D33)/1000000</f>
        <v>185.47499999999999</v>
      </c>
      <c r="E38" s="363"/>
      <c r="F38" s="363">
        <f>($C$37*F33)/1000000</f>
        <v>370.95</v>
      </c>
      <c r="G38" s="363"/>
      <c r="H38" s="2">
        <f>($C$37*H33)/1000000</f>
        <v>271.28809999999999</v>
      </c>
      <c r="I38" s="363">
        <f>($C$37*I33)/1000000</f>
        <v>48742.83</v>
      </c>
      <c r="J38" s="363"/>
      <c r="K38" s="363">
        <f>($C$37*K33)/1000000</f>
        <v>185.47499999999999</v>
      </c>
      <c r="L38" s="363"/>
      <c r="M38" s="363">
        <f>($C$37*M33)/1000000</f>
        <v>186.71150000000003</v>
      </c>
      <c r="N38" s="363"/>
      <c r="O38" s="2">
        <f>($C$37*O33)/1000000</f>
        <v>14.837999999999997</v>
      </c>
      <c r="P38" s="2">
        <f>($C$37*P33)/1000000</f>
        <v>9.6447000000000003</v>
      </c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2:39" ht="38.25" customHeight="1" x14ac:dyDescent="0.25">
      <c r="D39" s="18" t="s">
        <v>17</v>
      </c>
      <c r="E39" s="18"/>
      <c r="F39" s="5"/>
      <c r="O39" s="279" t="s">
        <v>18</v>
      </c>
      <c r="P39" s="279"/>
      <c r="Q39" s="19"/>
      <c r="R39" s="22"/>
      <c r="S39" s="22"/>
      <c r="T39" s="22"/>
    </row>
    <row r="40" spans="2:39" ht="16.5" thickBot="1" x14ac:dyDescent="0.3">
      <c r="D40" s="18" t="s">
        <v>0</v>
      </c>
      <c r="E40" s="18"/>
      <c r="F40" s="5"/>
      <c r="O40" s="19"/>
      <c r="P40" s="19"/>
      <c r="Q40" s="19"/>
      <c r="R40" s="22"/>
      <c r="S40" s="22"/>
      <c r="T40" s="22"/>
    </row>
    <row r="41" spans="2:39" ht="16.5" thickBot="1" x14ac:dyDescent="0.3">
      <c r="B41"/>
      <c r="D41" s="18" t="s">
        <v>1</v>
      </c>
      <c r="E41" s="18"/>
      <c r="F41" s="5"/>
      <c r="H41" s="280">
        <v>2</v>
      </c>
      <c r="I41" s="281"/>
    </row>
    <row r="42" spans="2:39" ht="16.5" thickBot="1" x14ac:dyDescent="0.3">
      <c r="D42" s="18" t="s">
        <v>2</v>
      </c>
      <c r="E42" s="18"/>
      <c r="F42" s="5"/>
      <c r="H42" s="280" t="s">
        <v>36</v>
      </c>
      <c r="I42" s="281"/>
    </row>
    <row r="43" spans="2:39" ht="16.5" thickBot="1" x14ac:dyDescent="0.3">
      <c r="D43" s="18" t="s">
        <v>19</v>
      </c>
      <c r="E43" s="18"/>
      <c r="F43" s="5"/>
      <c r="H43" s="280" t="s">
        <v>28</v>
      </c>
      <c r="I43" s="281"/>
      <c r="AM43" s="1"/>
    </row>
    <row r="44" spans="2:39" ht="16.5" thickBot="1" x14ac:dyDescent="0.3">
      <c r="D44" s="18" t="s">
        <v>21</v>
      </c>
      <c r="E44" s="18"/>
      <c r="F44" s="5"/>
      <c r="H44" s="287"/>
      <c r="I44" s="288"/>
      <c r="AM44" s="1"/>
    </row>
    <row r="45" spans="2:39" ht="13.5" thickBot="1" x14ac:dyDescent="0.25">
      <c r="AM45" s="1"/>
    </row>
    <row r="46" spans="2:39" s="1" customFormat="1" ht="65.25" customHeight="1" thickBot="1" x14ac:dyDescent="0.35">
      <c r="B46" s="23" t="s">
        <v>22</v>
      </c>
      <c r="C46" s="66" t="s">
        <v>35</v>
      </c>
      <c r="D46" s="290" t="s">
        <v>23</v>
      </c>
      <c r="E46" s="291"/>
      <c r="F46" s="292" t="s">
        <v>3</v>
      </c>
      <c r="G46" s="291"/>
      <c r="H46" s="4" t="s">
        <v>4</v>
      </c>
      <c r="I46" s="292" t="s">
        <v>5</v>
      </c>
      <c r="J46" s="291"/>
      <c r="K46" s="292" t="s">
        <v>6</v>
      </c>
      <c r="L46" s="291"/>
      <c r="M46" s="292" t="s">
        <v>7</v>
      </c>
      <c r="N46" s="291"/>
      <c r="O46" s="3" t="s">
        <v>8</v>
      </c>
      <c r="P46" s="3" t="s">
        <v>27</v>
      </c>
      <c r="Q46" s="292" t="s">
        <v>9</v>
      </c>
      <c r="R46" s="293"/>
      <c r="S46" s="79" t="s">
        <v>37</v>
      </c>
      <c r="T46" s="79" t="s">
        <v>38</v>
      </c>
      <c r="W46" s="2"/>
      <c r="X46" s="362" t="s">
        <v>40</v>
      </c>
      <c r="Y46" s="362"/>
      <c r="Z46" s="362"/>
      <c r="AA46" s="362"/>
      <c r="AB46" s="362"/>
      <c r="AC46" s="362"/>
      <c r="AD46" s="362"/>
      <c r="AE46" s="362"/>
      <c r="AF46" s="362"/>
      <c r="AG46" s="362"/>
      <c r="AH46" s="362"/>
      <c r="AI46" s="2"/>
      <c r="AJ46" s="2"/>
      <c r="AK46" s="2"/>
      <c r="AL46" s="2"/>
    </row>
    <row r="47" spans="2:39" s="1" customFormat="1" ht="15.75" customHeight="1" thickBot="1" x14ac:dyDescent="0.25">
      <c r="B47" s="282"/>
      <c r="C47" s="282"/>
      <c r="D47" s="284" t="s">
        <v>24</v>
      </c>
      <c r="E47" s="285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8"/>
      <c r="S47" s="2"/>
      <c r="T47" s="2"/>
      <c r="W47" s="23" t="s">
        <v>22</v>
      </c>
      <c r="X47" s="66" t="s">
        <v>35</v>
      </c>
      <c r="Y47" s="21" t="s">
        <v>34</v>
      </c>
      <c r="Z47" s="292" t="s">
        <v>3</v>
      </c>
      <c r="AA47" s="291"/>
      <c r="AB47" s="4" t="s">
        <v>4</v>
      </c>
      <c r="AC47" s="292" t="s">
        <v>5</v>
      </c>
      <c r="AD47" s="291"/>
      <c r="AE47" s="292" t="s">
        <v>6</v>
      </c>
      <c r="AF47" s="291"/>
      <c r="AG47" s="292" t="s">
        <v>7</v>
      </c>
      <c r="AH47" s="291"/>
      <c r="AI47" s="3" t="s">
        <v>8</v>
      </c>
      <c r="AJ47" s="292" t="s">
        <v>9</v>
      </c>
      <c r="AK47" s="293"/>
      <c r="AL47" s="79" t="s">
        <v>37</v>
      </c>
      <c r="AM47" s="79" t="s">
        <v>38</v>
      </c>
    </row>
    <row r="48" spans="2:39" s="1" customFormat="1" ht="13.5" customHeight="1" thickBot="1" x14ac:dyDescent="0.25">
      <c r="B48" s="283"/>
      <c r="C48" s="283"/>
      <c r="D48" s="294" t="s">
        <v>25</v>
      </c>
      <c r="E48" s="295"/>
      <c r="F48" s="369"/>
      <c r="G48" s="369"/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70"/>
      <c r="S48" s="2"/>
      <c r="T48" s="2"/>
      <c r="W48" s="83"/>
      <c r="X48" s="83"/>
      <c r="Y48" s="284" t="s">
        <v>41</v>
      </c>
      <c r="Z48" s="285"/>
      <c r="AA48" s="285"/>
      <c r="AB48" s="285"/>
      <c r="AC48" s="285"/>
      <c r="AD48" s="285"/>
      <c r="AE48" s="285"/>
      <c r="AF48" s="285"/>
      <c r="AG48" s="285"/>
      <c r="AH48" s="285"/>
      <c r="AI48" s="285"/>
      <c r="AJ48" s="285"/>
      <c r="AK48" s="286"/>
      <c r="AL48" s="79"/>
      <c r="AM48" s="79"/>
    </row>
    <row r="49" spans="2:39" x14ac:dyDescent="0.2">
      <c r="B49" s="28">
        <v>43655</v>
      </c>
      <c r="C49" s="75">
        <v>43668</v>
      </c>
      <c r="D49" s="72" t="s">
        <v>10</v>
      </c>
      <c r="E49" s="84">
        <v>5</v>
      </c>
      <c r="F49" s="47"/>
      <c r="G49" s="100">
        <v>4</v>
      </c>
      <c r="H49" s="65">
        <v>7.76</v>
      </c>
      <c r="I49" s="47"/>
      <c r="J49" s="100">
        <v>2</v>
      </c>
      <c r="K49" s="43" t="s">
        <v>10</v>
      </c>
      <c r="L49" s="100">
        <v>5</v>
      </c>
      <c r="M49" s="47"/>
      <c r="N49" s="100">
        <v>8.6</v>
      </c>
      <c r="O49" s="65">
        <v>0.21</v>
      </c>
      <c r="P49" s="65">
        <v>0.2</v>
      </c>
      <c r="Q49" s="43"/>
      <c r="R49" s="88">
        <v>3.4</v>
      </c>
      <c r="S49" s="113"/>
      <c r="T49" s="113"/>
      <c r="U49" s="107"/>
      <c r="W49" s="30">
        <v>43691</v>
      </c>
      <c r="X49" s="31">
        <v>43705</v>
      </c>
      <c r="Y49" s="73">
        <v>5</v>
      </c>
      <c r="Z49" s="71"/>
      <c r="AA49" s="84">
        <v>7</v>
      </c>
      <c r="AB49" s="85">
        <v>7.24</v>
      </c>
      <c r="AC49" s="71"/>
      <c r="AD49" s="84">
        <v>6700</v>
      </c>
      <c r="AE49" s="71" t="s">
        <v>10</v>
      </c>
      <c r="AF49" s="84">
        <v>5</v>
      </c>
      <c r="AG49" s="72"/>
      <c r="AH49" s="84">
        <v>9.6</v>
      </c>
      <c r="AI49" s="85">
        <v>0.19</v>
      </c>
      <c r="AJ49" s="71"/>
      <c r="AK49" s="86">
        <v>0.7</v>
      </c>
      <c r="AL49" s="87"/>
      <c r="AM49" s="87"/>
    </row>
    <row r="50" spans="2:39" x14ac:dyDescent="0.2">
      <c r="B50" s="30">
        <v>43691</v>
      </c>
      <c r="C50" s="30">
        <v>43704</v>
      </c>
      <c r="D50" s="72" t="s">
        <v>10</v>
      </c>
      <c r="E50" s="89">
        <v>5</v>
      </c>
      <c r="F50" s="35"/>
      <c r="G50" s="89">
        <v>12</v>
      </c>
      <c r="H50" s="41">
        <v>9.75</v>
      </c>
      <c r="I50" s="35"/>
      <c r="J50" s="89">
        <v>1</v>
      </c>
      <c r="K50" s="36" t="s">
        <v>10</v>
      </c>
      <c r="L50" s="90">
        <v>5</v>
      </c>
      <c r="M50" s="37"/>
      <c r="N50" s="89">
        <v>7.8</v>
      </c>
      <c r="O50" s="41">
        <v>0.17</v>
      </c>
      <c r="P50" s="41">
        <v>0.2</v>
      </c>
      <c r="Q50" s="36"/>
      <c r="R50" s="91">
        <v>0.7</v>
      </c>
      <c r="S50" s="113"/>
      <c r="T50" s="113"/>
      <c r="U50" s="107"/>
      <c r="W50" s="30">
        <v>43727</v>
      </c>
      <c r="X50" s="31">
        <v>43739</v>
      </c>
      <c r="Y50" s="64">
        <v>5</v>
      </c>
      <c r="Z50" s="42"/>
      <c r="AA50" s="69">
        <v>6</v>
      </c>
      <c r="AB50" s="59">
        <v>7.28</v>
      </c>
      <c r="AC50" s="42"/>
      <c r="AD50" s="69">
        <v>1300</v>
      </c>
      <c r="AE50" s="42" t="s">
        <v>10</v>
      </c>
      <c r="AF50" s="69">
        <v>5</v>
      </c>
      <c r="AG50" s="56"/>
      <c r="AH50" s="69">
        <v>7.7</v>
      </c>
      <c r="AI50" s="59">
        <v>0.15</v>
      </c>
      <c r="AJ50" s="42"/>
      <c r="AK50" s="88">
        <v>1</v>
      </c>
      <c r="AL50" s="87"/>
      <c r="AM50" s="87"/>
    </row>
    <row r="51" spans="2:39" x14ac:dyDescent="0.2">
      <c r="B51" s="26">
        <v>43727</v>
      </c>
      <c r="C51" s="26">
        <v>43739</v>
      </c>
      <c r="D51" s="56"/>
      <c r="E51" s="69">
        <v>9</v>
      </c>
      <c r="F51" s="35"/>
      <c r="G51" s="89">
        <v>12</v>
      </c>
      <c r="H51" s="41">
        <v>8.6999999999999993</v>
      </c>
      <c r="I51" s="35"/>
      <c r="J51" s="89">
        <v>5</v>
      </c>
      <c r="K51" s="35" t="s">
        <v>10</v>
      </c>
      <c r="L51" s="89">
        <v>5</v>
      </c>
      <c r="M51" s="37"/>
      <c r="N51" s="89">
        <v>3.5</v>
      </c>
      <c r="O51" s="41">
        <v>0.3</v>
      </c>
      <c r="P51" s="41">
        <v>0.55000000000000004</v>
      </c>
      <c r="Q51" s="36" t="s">
        <v>10</v>
      </c>
      <c r="R51" s="91">
        <v>0.5</v>
      </c>
      <c r="S51" s="113"/>
      <c r="T51" s="113"/>
      <c r="U51" s="107"/>
      <c r="W51" s="26">
        <v>43755</v>
      </c>
      <c r="X51" s="27">
        <v>43768</v>
      </c>
      <c r="Y51" s="63">
        <v>5</v>
      </c>
      <c r="Z51" s="35"/>
      <c r="AA51" s="89">
        <v>5</v>
      </c>
      <c r="AB51" s="41">
        <v>7.2</v>
      </c>
      <c r="AC51" s="35"/>
      <c r="AD51" s="89">
        <v>1400</v>
      </c>
      <c r="AE51" s="36" t="s">
        <v>10</v>
      </c>
      <c r="AF51" s="90">
        <v>5</v>
      </c>
      <c r="AG51" s="37"/>
      <c r="AH51" s="89">
        <v>9.5</v>
      </c>
      <c r="AI51" s="41">
        <v>0.24</v>
      </c>
      <c r="AJ51" s="36"/>
      <c r="AK51" s="91">
        <v>2.1</v>
      </c>
      <c r="AL51" s="87">
        <v>64</v>
      </c>
      <c r="AM51" s="87">
        <v>68</v>
      </c>
    </row>
    <row r="52" spans="2:39" x14ac:dyDescent="0.2">
      <c r="B52" s="30">
        <v>43755</v>
      </c>
      <c r="C52" s="30">
        <v>43768</v>
      </c>
      <c r="D52" s="37"/>
      <c r="E52" s="89">
        <v>5</v>
      </c>
      <c r="F52" s="35"/>
      <c r="G52" s="89">
        <v>5</v>
      </c>
      <c r="H52" s="41">
        <v>8.85</v>
      </c>
      <c r="I52" s="35"/>
      <c r="J52" s="89">
        <v>510</v>
      </c>
      <c r="K52" s="36" t="s">
        <v>10</v>
      </c>
      <c r="L52" s="90">
        <v>5</v>
      </c>
      <c r="M52" s="37"/>
      <c r="N52" s="89">
        <v>6.5</v>
      </c>
      <c r="O52" s="41">
        <v>0.25</v>
      </c>
      <c r="P52" s="41">
        <v>0.32</v>
      </c>
      <c r="Q52" s="36" t="s">
        <v>10</v>
      </c>
      <c r="R52" s="91">
        <v>0.5</v>
      </c>
      <c r="S52" s="113"/>
      <c r="T52" s="113"/>
      <c r="U52" s="107"/>
      <c r="W52" s="28">
        <v>43901</v>
      </c>
      <c r="X52" s="29">
        <v>43914</v>
      </c>
      <c r="Y52" s="63">
        <v>5</v>
      </c>
      <c r="Z52" s="35"/>
      <c r="AA52" s="89">
        <v>4</v>
      </c>
      <c r="AB52" s="41">
        <v>7.4</v>
      </c>
      <c r="AC52" s="35"/>
      <c r="AD52" s="89">
        <v>2800</v>
      </c>
      <c r="AE52" s="36" t="s">
        <v>10</v>
      </c>
      <c r="AF52" s="90">
        <v>5</v>
      </c>
      <c r="AG52" s="37"/>
      <c r="AH52" s="89">
        <v>8.6999999999999993</v>
      </c>
      <c r="AI52" s="41">
        <v>0.56000000000000005</v>
      </c>
      <c r="AJ52" s="35"/>
      <c r="AK52" s="92">
        <v>1.3</v>
      </c>
      <c r="AL52" s="87">
        <v>69</v>
      </c>
      <c r="AM52" s="87">
        <v>73</v>
      </c>
    </row>
    <row r="53" spans="2:39" x14ac:dyDescent="0.2">
      <c r="B53" s="32">
        <v>43810</v>
      </c>
      <c r="C53" s="32">
        <v>43822</v>
      </c>
      <c r="D53" s="37" t="s">
        <v>10</v>
      </c>
      <c r="E53" s="89">
        <v>5</v>
      </c>
      <c r="F53" s="35"/>
      <c r="G53" s="89">
        <v>6</v>
      </c>
      <c r="H53" s="41">
        <v>8.0500000000000007</v>
      </c>
      <c r="I53" s="35"/>
      <c r="J53" s="89">
        <v>28</v>
      </c>
      <c r="K53" s="36" t="s">
        <v>10</v>
      </c>
      <c r="L53" s="90">
        <v>5</v>
      </c>
      <c r="M53" s="37"/>
      <c r="N53" s="89">
        <v>4.4000000000000004</v>
      </c>
      <c r="O53" s="41">
        <v>0.86</v>
      </c>
      <c r="P53" s="41">
        <v>0.26</v>
      </c>
      <c r="Q53" s="35" t="s">
        <v>10</v>
      </c>
      <c r="R53" s="92">
        <v>0.5</v>
      </c>
      <c r="S53" s="113"/>
      <c r="T53" s="113"/>
      <c r="U53" s="107"/>
      <c r="W53" s="28">
        <v>43936</v>
      </c>
      <c r="X53" s="29">
        <v>43950</v>
      </c>
      <c r="Y53" s="74">
        <v>5</v>
      </c>
      <c r="Z53" s="39"/>
      <c r="AA53" s="93">
        <v>4</v>
      </c>
      <c r="AB53" s="58">
        <v>7.24</v>
      </c>
      <c r="AC53" s="39"/>
      <c r="AD53" s="93">
        <v>1100</v>
      </c>
      <c r="AE53" s="39" t="s">
        <v>10</v>
      </c>
      <c r="AF53" s="93">
        <v>5</v>
      </c>
      <c r="AG53" s="76"/>
      <c r="AH53" s="93">
        <v>6.6</v>
      </c>
      <c r="AI53" s="58">
        <v>0.44</v>
      </c>
      <c r="AJ53" s="40"/>
      <c r="AK53" s="94">
        <v>1.4</v>
      </c>
      <c r="AL53" s="87">
        <v>70</v>
      </c>
      <c r="AM53" s="87">
        <v>74</v>
      </c>
    </row>
    <row r="54" spans="2:39" x14ac:dyDescent="0.2">
      <c r="B54" s="30">
        <v>43837</v>
      </c>
      <c r="C54" s="30">
        <v>43851</v>
      </c>
      <c r="D54" s="76" t="s">
        <v>10</v>
      </c>
      <c r="E54" s="93">
        <v>5</v>
      </c>
      <c r="F54" s="39"/>
      <c r="G54" s="93">
        <v>12</v>
      </c>
      <c r="H54" s="58">
        <v>8.7200000000000006</v>
      </c>
      <c r="I54" s="39"/>
      <c r="J54" s="93">
        <v>160</v>
      </c>
      <c r="K54" s="39" t="s">
        <v>10</v>
      </c>
      <c r="L54" s="93">
        <v>5</v>
      </c>
      <c r="M54" s="76"/>
      <c r="N54" s="93">
        <v>3.7</v>
      </c>
      <c r="O54" s="58">
        <v>0.26</v>
      </c>
      <c r="P54" s="58">
        <v>0.22</v>
      </c>
      <c r="Q54" s="40" t="s">
        <v>10</v>
      </c>
      <c r="R54" s="94">
        <v>0.5</v>
      </c>
      <c r="S54" s="113"/>
      <c r="T54" s="113"/>
      <c r="U54" s="107"/>
      <c r="W54" s="30"/>
      <c r="X54" s="31"/>
      <c r="Y54" s="64"/>
      <c r="Z54" s="42"/>
      <c r="AA54" s="69"/>
      <c r="AB54" s="59"/>
      <c r="AC54" s="42"/>
      <c r="AD54" s="69"/>
      <c r="AE54" s="42"/>
      <c r="AF54" s="69"/>
      <c r="AG54" s="56"/>
      <c r="AH54" s="69"/>
      <c r="AI54" s="59"/>
      <c r="AJ54" s="42"/>
      <c r="AK54" s="88"/>
      <c r="AL54" s="87"/>
      <c r="AM54" s="87"/>
    </row>
    <row r="55" spans="2:39" x14ac:dyDescent="0.2">
      <c r="B55" s="30">
        <v>43873</v>
      </c>
      <c r="C55" s="30">
        <v>43886</v>
      </c>
      <c r="D55" s="56" t="s">
        <v>10</v>
      </c>
      <c r="E55" s="69">
        <v>5</v>
      </c>
      <c r="F55" s="42"/>
      <c r="G55" s="69">
        <v>1</v>
      </c>
      <c r="H55" s="59">
        <v>7.84</v>
      </c>
      <c r="I55" s="42"/>
      <c r="J55" s="69">
        <v>120</v>
      </c>
      <c r="K55" s="42" t="s">
        <v>10</v>
      </c>
      <c r="L55" s="69">
        <v>5</v>
      </c>
      <c r="M55" s="56"/>
      <c r="N55" s="69">
        <v>6.9</v>
      </c>
      <c r="O55" s="59">
        <v>0.37</v>
      </c>
      <c r="P55" s="59">
        <v>0.3</v>
      </c>
      <c r="Q55" s="42" t="s">
        <v>10</v>
      </c>
      <c r="R55" s="88">
        <v>0.5</v>
      </c>
      <c r="S55" s="113"/>
      <c r="T55" s="113"/>
      <c r="U55" s="107"/>
      <c r="W55" s="30"/>
      <c r="X55" s="31"/>
      <c r="Y55" s="64"/>
      <c r="Z55" s="42"/>
      <c r="AA55" s="69"/>
      <c r="AB55" s="49"/>
      <c r="AC55" s="42"/>
      <c r="AD55" s="69"/>
      <c r="AE55" s="42"/>
      <c r="AF55" s="69"/>
      <c r="AG55" s="56"/>
      <c r="AH55" s="69"/>
      <c r="AI55" s="59"/>
      <c r="AJ55" s="42"/>
      <c r="AK55" s="88"/>
      <c r="AL55" s="87"/>
      <c r="AM55" s="87"/>
    </row>
    <row r="56" spans="2:39" x14ac:dyDescent="0.2">
      <c r="B56" s="30">
        <v>43901</v>
      </c>
      <c r="C56" s="30">
        <v>43914</v>
      </c>
      <c r="D56" s="56" t="s">
        <v>10</v>
      </c>
      <c r="E56" s="69">
        <v>5</v>
      </c>
      <c r="F56" s="42"/>
      <c r="G56" s="69">
        <v>9</v>
      </c>
      <c r="H56" s="59">
        <v>7.74</v>
      </c>
      <c r="I56" s="42"/>
      <c r="J56" s="69">
        <v>75</v>
      </c>
      <c r="K56" s="42" t="s">
        <v>10</v>
      </c>
      <c r="L56" s="69">
        <v>5</v>
      </c>
      <c r="M56" s="56"/>
      <c r="N56" s="69">
        <v>7.3</v>
      </c>
      <c r="O56" s="59">
        <v>0.63</v>
      </c>
      <c r="P56" s="59">
        <v>0.56000000000000005</v>
      </c>
      <c r="Q56" s="42" t="s">
        <v>10</v>
      </c>
      <c r="R56" s="88">
        <v>0.5</v>
      </c>
      <c r="S56" s="113">
        <v>65</v>
      </c>
      <c r="T56" s="113">
        <v>69</v>
      </c>
      <c r="U56" s="107"/>
      <c r="W56" s="32"/>
      <c r="X56" s="33"/>
      <c r="Y56" s="95"/>
      <c r="Z56" s="45"/>
      <c r="AA56" s="96"/>
      <c r="AB56" s="60"/>
      <c r="AC56" s="45"/>
      <c r="AD56" s="96"/>
      <c r="AE56" s="45"/>
      <c r="AF56" s="96"/>
      <c r="AG56" s="97"/>
      <c r="AH56" s="96"/>
      <c r="AI56" s="60"/>
      <c r="AJ56" s="45"/>
      <c r="AK56" s="98"/>
      <c r="AL56" s="87"/>
      <c r="AM56" s="87"/>
    </row>
    <row r="57" spans="2:39" x14ac:dyDescent="0.2">
      <c r="B57" s="32"/>
      <c r="C57" s="32"/>
      <c r="D57" s="97"/>
      <c r="E57" s="96"/>
      <c r="F57" s="45"/>
      <c r="G57" s="96"/>
      <c r="H57" s="60"/>
      <c r="I57" s="45"/>
      <c r="J57" s="96"/>
      <c r="K57" s="45"/>
      <c r="L57" s="96"/>
      <c r="M57" s="97"/>
      <c r="N57" s="96"/>
      <c r="O57" s="60"/>
      <c r="P57" s="60"/>
      <c r="Q57" s="45"/>
      <c r="R57" s="98"/>
      <c r="S57" s="113"/>
      <c r="T57" s="113"/>
      <c r="U57" s="107"/>
      <c r="W57" s="30"/>
      <c r="X57" s="30"/>
      <c r="Y57" s="99"/>
      <c r="Z57" s="47"/>
      <c r="AA57" s="100"/>
      <c r="AB57" s="48"/>
      <c r="AC57" s="47"/>
      <c r="AD57" s="100"/>
      <c r="AE57" s="43"/>
      <c r="AF57" s="100"/>
      <c r="AG57" s="47"/>
      <c r="AH57" s="100"/>
      <c r="AI57" s="65"/>
      <c r="AJ57" s="43"/>
      <c r="AK57" s="88"/>
      <c r="AL57" s="87"/>
      <c r="AM57" s="87"/>
    </row>
    <row r="58" spans="2:39" x14ac:dyDescent="0.2">
      <c r="B58" s="30"/>
      <c r="C58" s="30"/>
      <c r="D58" s="137"/>
      <c r="E58" s="100"/>
      <c r="F58" s="47"/>
      <c r="G58" s="100"/>
      <c r="H58" s="65"/>
      <c r="I58" s="47"/>
      <c r="J58" s="100"/>
      <c r="K58" s="43"/>
      <c r="L58" s="100"/>
      <c r="M58" s="47"/>
      <c r="N58" s="100"/>
      <c r="O58" s="65"/>
      <c r="P58" s="65"/>
      <c r="Q58" s="43"/>
      <c r="R58" s="88"/>
      <c r="S58" s="113"/>
      <c r="T58" s="113"/>
      <c r="U58" s="107"/>
      <c r="W58" s="34"/>
      <c r="X58" s="34"/>
      <c r="Y58" s="101"/>
      <c r="Z58" s="67"/>
      <c r="AA58" s="102"/>
      <c r="AB58" s="50"/>
      <c r="AC58" s="67"/>
      <c r="AD58" s="102"/>
      <c r="AE58" s="46"/>
      <c r="AF58" s="102"/>
      <c r="AG58" s="67"/>
      <c r="AH58" s="102"/>
      <c r="AI58" s="68"/>
      <c r="AJ58" s="46"/>
      <c r="AK58" s="103"/>
      <c r="AL58" s="87"/>
      <c r="AM58" s="87"/>
    </row>
    <row r="59" spans="2:39" x14ac:dyDescent="0.2">
      <c r="B59" s="34"/>
      <c r="C59" s="34"/>
      <c r="D59" s="138"/>
      <c r="E59" s="102"/>
      <c r="F59" s="67"/>
      <c r="G59" s="102"/>
      <c r="H59" s="68"/>
      <c r="I59" s="67"/>
      <c r="J59" s="102"/>
      <c r="K59" s="46"/>
      <c r="L59" s="102"/>
      <c r="M59" s="67"/>
      <c r="N59" s="102"/>
      <c r="O59" s="68"/>
      <c r="P59" s="68"/>
      <c r="Q59" s="46"/>
      <c r="R59" s="103"/>
      <c r="S59" s="113"/>
      <c r="T59" s="113"/>
      <c r="U59" s="107"/>
      <c r="W59" s="30"/>
      <c r="X59" s="30"/>
      <c r="Y59" s="104"/>
      <c r="Z59" s="47"/>
      <c r="AA59" s="100"/>
      <c r="AB59" s="65"/>
      <c r="AC59" s="47"/>
      <c r="AD59" s="100"/>
      <c r="AE59" s="43"/>
      <c r="AF59" s="100"/>
      <c r="AG59" s="47"/>
      <c r="AH59" s="100"/>
      <c r="AI59" s="48"/>
      <c r="AJ59" s="43"/>
      <c r="AK59" s="88"/>
      <c r="AL59" s="87"/>
      <c r="AM59" s="87"/>
    </row>
    <row r="60" spans="2:39" x14ac:dyDescent="0.2">
      <c r="B60" s="30"/>
      <c r="C60" s="30"/>
      <c r="D60" s="137"/>
      <c r="E60" s="100"/>
      <c r="F60" s="47"/>
      <c r="G60" s="100"/>
      <c r="H60" s="65"/>
      <c r="I60" s="47"/>
      <c r="J60" s="100"/>
      <c r="K60" s="43"/>
      <c r="L60" s="100"/>
      <c r="M60" s="47"/>
      <c r="N60" s="100"/>
      <c r="O60" s="65"/>
      <c r="P60" s="65"/>
      <c r="Q60" s="43"/>
      <c r="R60" s="88"/>
      <c r="S60" s="113"/>
      <c r="T60" s="113"/>
      <c r="U60" s="107"/>
      <c r="W60" s="30"/>
      <c r="X60" s="30"/>
      <c r="Y60" s="104"/>
      <c r="Z60" s="47"/>
      <c r="AA60" s="100"/>
      <c r="AB60" s="65"/>
      <c r="AC60" s="47"/>
      <c r="AD60" s="100"/>
      <c r="AE60" s="43"/>
      <c r="AF60" s="100"/>
      <c r="AG60" s="47"/>
      <c r="AH60" s="100"/>
      <c r="AI60" s="48"/>
      <c r="AJ60" s="43"/>
      <c r="AK60" s="88"/>
      <c r="AL60" s="87"/>
      <c r="AM60" s="87"/>
    </row>
    <row r="61" spans="2:39" x14ac:dyDescent="0.2">
      <c r="B61" s="30"/>
      <c r="C61" s="30"/>
      <c r="D61" s="137"/>
      <c r="E61" s="100"/>
      <c r="F61" s="47"/>
      <c r="G61" s="100"/>
      <c r="H61" s="65"/>
      <c r="I61" s="47"/>
      <c r="J61" s="100"/>
      <c r="K61" s="43"/>
      <c r="L61" s="100"/>
      <c r="M61" s="47"/>
      <c r="N61" s="100"/>
      <c r="O61" s="65"/>
      <c r="P61" s="65"/>
      <c r="Q61" s="43"/>
      <c r="R61" s="88"/>
      <c r="S61" s="113"/>
      <c r="T61" s="113"/>
      <c r="U61" s="107"/>
      <c r="W61" s="28"/>
      <c r="X61" s="29"/>
      <c r="Y61" s="74"/>
      <c r="Z61" s="39"/>
      <c r="AA61" s="93"/>
      <c r="AB61" s="58"/>
      <c r="AC61" s="39"/>
      <c r="AD61" s="93"/>
      <c r="AE61" s="39"/>
      <c r="AF61" s="93"/>
      <c r="AG61" s="76"/>
      <c r="AH61" s="93"/>
      <c r="AI61" s="58"/>
      <c r="AJ61" s="40"/>
      <c r="AK61" s="94"/>
      <c r="AL61" s="87"/>
      <c r="AM61" s="87"/>
    </row>
    <row r="62" spans="2:39" x14ac:dyDescent="0.2">
      <c r="B62" s="32"/>
      <c r="C62" s="32"/>
      <c r="D62" s="76"/>
      <c r="E62" s="93"/>
      <c r="F62" s="47"/>
      <c r="G62" s="100"/>
      <c r="H62" s="65"/>
      <c r="I62" s="47"/>
      <c r="J62" s="100"/>
      <c r="K62" s="43"/>
      <c r="L62" s="100"/>
      <c r="M62" s="47"/>
      <c r="N62" s="100"/>
      <c r="O62" s="65"/>
      <c r="P62" s="65"/>
      <c r="Q62" s="43"/>
      <c r="R62" s="88"/>
      <c r="S62" s="113"/>
      <c r="T62" s="113"/>
      <c r="U62" s="107"/>
      <c r="W62" s="30"/>
      <c r="X62" s="31"/>
      <c r="Y62" s="64"/>
      <c r="Z62" s="42"/>
      <c r="AA62" s="69"/>
      <c r="AB62" s="59"/>
      <c r="AC62" s="42"/>
      <c r="AD62" s="69"/>
      <c r="AE62" s="42"/>
      <c r="AF62" s="69"/>
      <c r="AG62" s="56"/>
      <c r="AH62" s="69"/>
      <c r="AI62" s="59"/>
      <c r="AJ62" s="42"/>
      <c r="AK62" s="88"/>
      <c r="AL62" s="87"/>
      <c r="AM62" s="87"/>
    </row>
    <row r="63" spans="2:39" ht="13.5" thickBot="1" x14ac:dyDescent="0.25">
      <c r="B63" s="32"/>
      <c r="C63" s="32"/>
      <c r="D63" s="56"/>
      <c r="E63" s="69"/>
      <c r="F63" s="67"/>
      <c r="G63" s="102"/>
      <c r="H63" s="68"/>
      <c r="I63" s="67"/>
      <c r="J63" s="102"/>
      <c r="K63" s="46"/>
      <c r="L63" s="102"/>
      <c r="M63" s="67"/>
      <c r="N63" s="102"/>
      <c r="O63" s="68"/>
      <c r="P63" s="68"/>
      <c r="Q63" s="46"/>
      <c r="R63" s="103"/>
      <c r="S63" s="113"/>
      <c r="T63" s="113"/>
      <c r="U63" s="107"/>
      <c r="W63" s="51"/>
      <c r="X63" s="51"/>
      <c r="Y63" s="52"/>
      <c r="Z63" s="54"/>
      <c r="AA63" s="105"/>
      <c r="AB63" s="55"/>
      <c r="AC63" s="54"/>
      <c r="AD63" s="105"/>
      <c r="AE63" s="53"/>
      <c r="AF63" s="105"/>
      <c r="AG63" s="54"/>
      <c r="AH63" s="105"/>
      <c r="AI63" s="55"/>
      <c r="AJ63" s="53"/>
      <c r="AK63" s="106"/>
      <c r="AL63" s="87"/>
      <c r="AM63" s="87"/>
    </row>
    <row r="64" spans="2:39" ht="13.5" thickBot="1" x14ac:dyDescent="0.25">
      <c r="B64" s="51"/>
      <c r="C64" s="51"/>
      <c r="D64" s="139"/>
      <c r="E64" s="105"/>
      <c r="F64" s="132"/>
      <c r="G64" s="133"/>
      <c r="H64" s="134"/>
      <c r="I64" s="132"/>
      <c r="J64" s="133"/>
      <c r="K64" s="130"/>
      <c r="L64" s="133"/>
      <c r="M64" s="132"/>
      <c r="N64" s="133"/>
      <c r="O64" s="134"/>
      <c r="P64" s="134"/>
      <c r="Q64" s="130"/>
      <c r="R64" s="135"/>
      <c r="S64" s="113"/>
      <c r="T64" s="113"/>
      <c r="U64" s="107"/>
      <c r="W64" s="78"/>
      <c r="X64" s="78"/>
      <c r="Y64" s="87"/>
      <c r="Z64" s="87"/>
      <c r="AA64" s="113"/>
      <c r="AB64" s="87"/>
      <c r="AC64" s="87"/>
      <c r="AD64" s="113"/>
      <c r="AE64" s="97"/>
      <c r="AF64" s="113"/>
      <c r="AG64" s="87"/>
      <c r="AH64" s="113"/>
      <c r="AI64" s="87"/>
      <c r="AJ64" s="97"/>
      <c r="AK64" s="113"/>
      <c r="AL64" s="87"/>
      <c r="AM64" s="87"/>
    </row>
    <row r="65" spans="2:39" s="2" customFormat="1" x14ac:dyDescent="0.2">
      <c r="W65" s="78"/>
      <c r="X65" s="78"/>
      <c r="Y65" s="87"/>
      <c r="Z65" s="87"/>
      <c r="AA65" s="113"/>
      <c r="AB65" s="87"/>
      <c r="AC65" s="87"/>
      <c r="AD65" s="113"/>
      <c r="AE65" s="97"/>
      <c r="AF65" s="113"/>
      <c r="AG65" s="87"/>
      <c r="AH65" s="113"/>
      <c r="AI65" s="87"/>
      <c r="AJ65" s="97"/>
      <c r="AK65" s="113"/>
      <c r="AL65" s="87"/>
      <c r="AM65" s="87"/>
    </row>
    <row r="66" spans="2:39" x14ac:dyDescent="0.2">
      <c r="W66" s="78"/>
      <c r="X66" s="78"/>
      <c r="Y66" s="87"/>
      <c r="Z66" s="87"/>
      <c r="AA66" s="113"/>
      <c r="AB66" s="87"/>
      <c r="AC66" s="87"/>
      <c r="AD66" s="113"/>
      <c r="AE66" s="97"/>
      <c r="AF66" s="113"/>
      <c r="AG66" s="87"/>
      <c r="AH66" s="113"/>
      <c r="AI66" s="87"/>
      <c r="AJ66" s="97"/>
      <c r="AK66" s="113"/>
      <c r="AL66" s="87"/>
      <c r="AM66" s="87"/>
    </row>
    <row r="67" spans="2:39" s="2" customFormat="1" ht="13.5" customHeight="1" thickBot="1" x14ac:dyDescent="0.25">
      <c r="B67" s="107"/>
      <c r="C67" s="107"/>
      <c r="D67" s="107"/>
      <c r="E67" s="107"/>
      <c r="F67" s="297"/>
      <c r="G67" s="297"/>
      <c r="H67" s="107"/>
      <c r="I67" s="297"/>
      <c r="J67" s="297"/>
      <c r="K67" s="297"/>
      <c r="L67" s="297"/>
      <c r="M67" s="297"/>
      <c r="N67" s="297"/>
      <c r="O67" s="107"/>
      <c r="P67" s="107"/>
      <c r="Q67" s="297"/>
      <c r="R67" s="297"/>
      <c r="S67" s="107"/>
      <c r="T67" s="10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2:39" s="2" customFormat="1" ht="12.75" customHeight="1" x14ac:dyDescent="0.2">
      <c r="B68" s="298" t="s">
        <v>11</v>
      </c>
      <c r="C68" s="299"/>
      <c r="D68" s="302">
        <f>COUNT(E49:E64)</f>
        <v>8</v>
      </c>
      <c r="E68" s="301"/>
      <c r="F68" s="302">
        <f>COUNT(G49:G61)</f>
        <v>8</v>
      </c>
      <c r="G68" s="301">
        <f>COUNT(G49:G61)</f>
        <v>8</v>
      </c>
      <c r="H68" s="16">
        <f>COUNT(H49:H61)</f>
        <v>8</v>
      </c>
      <c r="I68" s="302">
        <f>COUNT(J49:J61)</f>
        <v>8</v>
      </c>
      <c r="J68" s="301"/>
      <c r="K68" s="302">
        <f>COUNT(L49:L61)</f>
        <v>8</v>
      </c>
      <c r="L68" s="301"/>
      <c r="M68" s="302">
        <f>COUNT(N49:N61)</f>
        <v>8</v>
      </c>
      <c r="N68" s="301"/>
      <c r="O68" s="16">
        <f>COUNT(O49:O61)</f>
        <v>8</v>
      </c>
      <c r="P68" s="16">
        <f>COUNT(P49:P61)</f>
        <v>8</v>
      </c>
      <c r="Q68" s="302">
        <f>COUNT(R49:R61)</f>
        <v>8</v>
      </c>
      <c r="R68" s="301"/>
      <c r="S68" s="2">
        <f>COUNT(S49:S63)</f>
        <v>1</v>
      </c>
      <c r="T68" s="2">
        <f>COUNT(T49:T63)</f>
        <v>1</v>
      </c>
      <c r="W68" s="298" t="s">
        <v>11</v>
      </c>
      <c r="X68" s="299"/>
      <c r="Y68" s="16">
        <f>COUNT(Y48:Y62)</f>
        <v>5</v>
      </c>
      <c r="Z68" s="302">
        <f>COUNT(AA48:AA62)</f>
        <v>5</v>
      </c>
      <c r="AA68" s="301">
        <f>COUNT(AA48:AA62)</f>
        <v>5</v>
      </c>
      <c r="AB68" s="16">
        <f>COUNT(AB48:AB62)</f>
        <v>5</v>
      </c>
      <c r="AC68" s="302">
        <f>COUNT(AD48:AD62)</f>
        <v>5</v>
      </c>
      <c r="AD68" s="301"/>
      <c r="AE68" s="302">
        <f>COUNT(AF48:AF62)</f>
        <v>5</v>
      </c>
      <c r="AF68" s="301"/>
      <c r="AG68" s="302">
        <f>COUNT(AH48:AH62)</f>
        <v>5</v>
      </c>
      <c r="AH68" s="301"/>
      <c r="AI68" s="16">
        <f>COUNT(AI48:AI62)</f>
        <v>5</v>
      </c>
      <c r="AJ68" s="302">
        <f>COUNT(AK49:AK63)</f>
        <v>5</v>
      </c>
      <c r="AK68" s="301"/>
      <c r="AL68" s="77">
        <f>COUNT(AL49:AL63)</f>
        <v>3</v>
      </c>
      <c r="AM68" s="77">
        <f>COUNT(AM49:AM63)</f>
        <v>3</v>
      </c>
    </row>
    <row r="69" spans="2:39" s="2" customFormat="1" ht="12.75" customHeight="1" x14ac:dyDescent="0.2">
      <c r="B69" s="24"/>
      <c r="C69" s="25"/>
      <c r="D69" s="309"/>
      <c r="E69" s="308"/>
      <c r="F69" s="8"/>
      <c r="G69" s="9"/>
      <c r="H69" s="10"/>
      <c r="I69" s="309"/>
      <c r="J69" s="308"/>
      <c r="K69" s="309"/>
      <c r="L69" s="308"/>
      <c r="M69" s="309"/>
      <c r="N69" s="308"/>
      <c r="O69" s="10"/>
      <c r="P69" s="10"/>
      <c r="Q69" s="309"/>
      <c r="R69" s="310"/>
      <c r="S69" s="81"/>
      <c r="T69" s="81"/>
      <c r="W69" s="24"/>
      <c r="X69" s="25"/>
      <c r="Y69" s="7"/>
      <c r="Z69" s="8"/>
      <c r="AA69" s="9"/>
      <c r="AB69" s="10"/>
      <c r="AC69" s="309"/>
      <c r="AD69" s="308"/>
      <c r="AE69" s="309"/>
      <c r="AF69" s="308"/>
      <c r="AG69" s="309"/>
      <c r="AH69" s="308"/>
      <c r="AI69" s="10"/>
      <c r="AJ69" s="309"/>
      <c r="AK69" s="310"/>
      <c r="AL69" s="81"/>
      <c r="AM69" s="81"/>
    </row>
    <row r="70" spans="2:39" s="2" customFormat="1" ht="12.75" customHeight="1" x14ac:dyDescent="0.2">
      <c r="B70" s="303" t="s">
        <v>12</v>
      </c>
      <c r="C70" s="304"/>
      <c r="D70" s="107" t="s">
        <v>10</v>
      </c>
      <c r="E70" s="12">
        <f>MIN(E49:E64)</f>
        <v>5</v>
      </c>
      <c r="F70" s="107"/>
      <c r="G70" s="12">
        <f>MIN(G49:G61)</f>
        <v>1</v>
      </c>
      <c r="H70" s="13">
        <f>MIN(H49:H61)</f>
        <v>7.74</v>
      </c>
      <c r="I70" s="305">
        <f>MIN(J49:J61)</f>
        <v>1</v>
      </c>
      <c r="J70" s="324"/>
      <c r="K70" s="107" t="s">
        <v>10</v>
      </c>
      <c r="L70" s="12">
        <f>MIN(L49:L61)</f>
        <v>5</v>
      </c>
      <c r="M70" s="12" t="s">
        <v>10</v>
      </c>
      <c r="N70" s="13">
        <f>MIN(N49:N61)</f>
        <v>3.5</v>
      </c>
      <c r="O70" s="13">
        <f>MIN(O49:O61)</f>
        <v>0.17</v>
      </c>
      <c r="P70" s="13">
        <f>MIN(P49:P61)</f>
        <v>0.2</v>
      </c>
      <c r="Q70" s="107" t="s">
        <v>10</v>
      </c>
      <c r="R70" s="17">
        <f>MIN(R49:R61)</f>
        <v>0.5</v>
      </c>
      <c r="S70" s="82">
        <f>MIN(S49:S63)</f>
        <v>65</v>
      </c>
      <c r="T70" s="82">
        <f>MIN(T49:T63)</f>
        <v>69</v>
      </c>
      <c r="W70" s="303" t="s">
        <v>12</v>
      </c>
      <c r="X70" s="304"/>
      <c r="Y70" s="11">
        <f>MIN(Y48:Y62)</f>
        <v>5</v>
      </c>
      <c r="Z70" s="107"/>
      <c r="AA70" s="12">
        <f>MIN(AA48:AA62)</f>
        <v>4</v>
      </c>
      <c r="AB70" s="13">
        <f>MIN(AB48:AB62)</f>
        <v>7.2</v>
      </c>
      <c r="AC70" s="305">
        <f>MIN(AD48:AD62)</f>
        <v>1100</v>
      </c>
      <c r="AD70" s="306"/>
      <c r="AE70" s="107"/>
      <c r="AF70" s="12">
        <f>MIN(AF48:AF62)</f>
        <v>5</v>
      </c>
      <c r="AG70" s="12"/>
      <c r="AH70" s="13">
        <f>MIN(AH48:AH62)</f>
        <v>6.6</v>
      </c>
      <c r="AI70" s="13">
        <f>MIN(AI48:AI62)</f>
        <v>0.15</v>
      </c>
      <c r="AJ70" s="107"/>
      <c r="AK70" s="17">
        <f>MIN(AK49:AK63)</f>
        <v>0.7</v>
      </c>
      <c r="AL70" s="17">
        <f>MIN(AL49:AL63)</f>
        <v>64</v>
      </c>
      <c r="AM70" s="17">
        <f>MIN(AM49:AM63)</f>
        <v>68</v>
      </c>
    </row>
    <row r="71" spans="2:39" s="2" customFormat="1" ht="12.75" customHeight="1" x14ac:dyDescent="0.2">
      <c r="B71" s="24"/>
      <c r="C71" s="25"/>
      <c r="D71" s="309"/>
      <c r="E71" s="308"/>
      <c r="F71" s="8"/>
      <c r="G71" s="9"/>
      <c r="H71" s="10"/>
      <c r="I71" s="309"/>
      <c r="J71" s="308"/>
      <c r="K71" s="309"/>
      <c r="L71" s="308"/>
      <c r="M71" s="309"/>
      <c r="N71" s="308"/>
      <c r="O71" s="10"/>
      <c r="P71" s="10"/>
      <c r="Q71" s="309"/>
      <c r="R71" s="310"/>
      <c r="S71" s="81"/>
      <c r="T71" s="81"/>
      <c r="W71" s="24"/>
      <c r="X71" s="25"/>
      <c r="Y71" s="7"/>
      <c r="Z71" s="8"/>
      <c r="AA71" s="9"/>
      <c r="AB71" s="10"/>
      <c r="AC71" s="309"/>
      <c r="AD71" s="308"/>
      <c r="AE71" s="309"/>
      <c r="AF71" s="308"/>
      <c r="AG71" s="309"/>
      <c r="AH71" s="308"/>
      <c r="AI71" s="10"/>
      <c r="AJ71" s="309"/>
      <c r="AK71" s="310"/>
      <c r="AL71" s="81"/>
      <c r="AM71" s="81"/>
    </row>
    <row r="72" spans="2:39" s="2" customFormat="1" ht="12.75" customHeight="1" x14ac:dyDescent="0.2">
      <c r="B72" s="303" t="s">
        <v>13</v>
      </c>
      <c r="C72" s="304"/>
      <c r="D72" s="314">
        <f>SUM(E49:E64)/D68</f>
        <v>5.5</v>
      </c>
      <c r="E72" s="313">
        <f>SUM(E49:E67)/9</f>
        <v>4.8888888888888893</v>
      </c>
      <c r="F72" s="314">
        <f>SUM(G49:G61)/F68</f>
        <v>7.625</v>
      </c>
      <c r="G72" s="313"/>
      <c r="H72" s="109">
        <f>SUM(H49:H61)/H68</f>
        <v>8.4262499999999996</v>
      </c>
      <c r="I72" s="314">
        <f>SUM(J49:J61)/I68</f>
        <v>112.625</v>
      </c>
      <c r="J72" s="313"/>
      <c r="K72" s="314">
        <f>SUM(L49:L61)/K68</f>
        <v>5</v>
      </c>
      <c r="L72" s="313">
        <f>SUM(L49:L67)/9</f>
        <v>4.4444444444444446</v>
      </c>
      <c r="M72" s="314">
        <f>SUM(N49:N61)/M68</f>
        <v>6.0874999999999995</v>
      </c>
      <c r="N72" s="313"/>
      <c r="O72" s="109">
        <f>SUM(O49:O61)/O68</f>
        <v>0.38124999999999998</v>
      </c>
      <c r="P72" s="109">
        <f>SUM(P49:P61)/P68</f>
        <v>0.32624999999999998</v>
      </c>
      <c r="Q72" s="314">
        <f>SUM(R49:R61)/Q68</f>
        <v>0.88749999999999996</v>
      </c>
      <c r="R72" s="315"/>
      <c r="S72" s="140">
        <f>SUM(S49:S63)/S68</f>
        <v>65</v>
      </c>
      <c r="T72" s="140">
        <f>SUM(T49:T63)/T68</f>
        <v>69</v>
      </c>
      <c r="W72" s="303" t="s">
        <v>13</v>
      </c>
      <c r="X72" s="304"/>
      <c r="Y72" s="108">
        <f>SUM(Y48:Y62)/Y68</f>
        <v>5</v>
      </c>
      <c r="Z72" s="314">
        <f>SUM(AA48:AA62)/Z68</f>
        <v>5.2</v>
      </c>
      <c r="AA72" s="313"/>
      <c r="AB72" s="109">
        <f>SUM(AB48:AB62)/AB68</f>
        <v>7.2720000000000002</v>
      </c>
      <c r="AC72" s="314">
        <f>SUM(AD48:AD62)/AC68</f>
        <v>2660</v>
      </c>
      <c r="AD72" s="313"/>
      <c r="AE72" s="314">
        <f>SUM(AF48:AF62)/AE68</f>
        <v>5</v>
      </c>
      <c r="AF72" s="313">
        <f>SUM(AF48:AF67)/9</f>
        <v>2.7777777777777777</v>
      </c>
      <c r="AG72" s="314">
        <f>SUM(AH48:AH62)/AG68</f>
        <v>8.42</v>
      </c>
      <c r="AH72" s="313"/>
      <c r="AI72" s="109">
        <f>SUM(AI48:AI62)/AI68</f>
        <v>0.316</v>
      </c>
      <c r="AJ72" s="314">
        <f>SUM(AK49:AK63)/AJ68</f>
        <v>1.3</v>
      </c>
      <c r="AK72" s="315"/>
      <c r="AL72" s="110">
        <f>SUM(AL49:AL63)/AL68</f>
        <v>67.666666666666671</v>
      </c>
      <c r="AM72" s="110">
        <f>SUM(AM49:AM63)/AM68</f>
        <v>71.666666666666671</v>
      </c>
    </row>
    <row r="73" spans="2:39" s="2" customFormat="1" ht="12.75" customHeight="1" x14ac:dyDescent="0.2">
      <c r="B73" s="24"/>
      <c r="C73" s="25"/>
      <c r="D73" s="309"/>
      <c r="E73" s="308"/>
      <c r="F73" s="309"/>
      <c r="G73" s="308"/>
      <c r="H73" s="10"/>
      <c r="I73" s="309"/>
      <c r="J73" s="308"/>
      <c r="K73" s="309"/>
      <c r="L73" s="308"/>
      <c r="M73" s="309"/>
      <c r="N73" s="308"/>
      <c r="O73" s="10"/>
      <c r="P73" s="10"/>
      <c r="Q73" s="309"/>
      <c r="R73" s="310"/>
      <c r="S73" s="81"/>
      <c r="T73" s="81"/>
      <c r="W73" s="24"/>
      <c r="X73" s="25"/>
      <c r="Y73" s="7"/>
      <c r="Z73" s="309"/>
      <c r="AA73" s="308"/>
      <c r="AB73" s="10"/>
      <c r="AC73" s="309"/>
      <c r="AD73" s="308"/>
      <c r="AE73" s="309"/>
      <c r="AF73" s="308"/>
      <c r="AG73" s="309"/>
      <c r="AH73" s="308"/>
      <c r="AI73" s="10"/>
      <c r="AJ73" s="309"/>
      <c r="AK73" s="310"/>
      <c r="AL73" s="81"/>
      <c r="AM73" s="81"/>
    </row>
    <row r="74" spans="2:39" s="2" customFormat="1" ht="13.5" customHeight="1" thickBot="1" x14ac:dyDescent="0.25">
      <c r="B74" s="316" t="s">
        <v>14</v>
      </c>
      <c r="C74" s="317"/>
      <c r="D74" s="320">
        <f>MAX(E49:E64)</f>
        <v>9</v>
      </c>
      <c r="E74" s="319"/>
      <c r="F74" s="320">
        <f>MAX(G49:G61)</f>
        <v>12</v>
      </c>
      <c r="G74" s="319"/>
      <c r="H74" s="15">
        <f>MAX(H49:H61)</f>
        <v>9.75</v>
      </c>
      <c r="I74" s="320">
        <f>MAX(J49:J61)</f>
        <v>510</v>
      </c>
      <c r="J74" s="319"/>
      <c r="K74" s="320">
        <f>MAX(L49:L61)</f>
        <v>5</v>
      </c>
      <c r="L74" s="319"/>
      <c r="M74" s="320">
        <f>MAX(N49:N61)</f>
        <v>8.6</v>
      </c>
      <c r="N74" s="319"/>
      <c r="O74" s="15">
        <f>MAX(O49:O61)</f>
        <v>0.86</v>
      </c>
      <c r="P74" s="15">
        <f>MAX(P49:P61)</f>
        <v>0.56000000000000005</v>
      </c>
      <c r="Q74" s="320">
        <f>MAX(R49:R61)</f>
        <v>3.4</v>
      </c>
      <c r="R74" s="321"/>
      <c r="S74" s="82">
        <f>MAX(S49:S63)</f>
        <v>65</v>
      </c>
      <c r="T74" s="82">
        <f>MAX(T49:T63)</f>
        <v>69</v>
      </c>
      <c r="W74" s="316" t="s">
        <v>14</v>
      </c>
      <c r="X74" s="317"/>
      <c r="Y74" s="14">
        <f>MAX(Y48:Y62)</f>
        <v>5</v>
      </c>
      <c r="Z74" s="320">
        <f>MAX(AA48:AA62)</f>
        <v>7</v>
      </c>
      <c r="AA74" s="319"/>
      <c r="AB74" s="15">
        <f>MAX(AB48:AB62)</f>
        <v>7.4</v>
      </c>
      <c r="AC74" s="320">
        <f>MAX(AD48:AD62)</f>
        <v>6700</v>
      </c>
      <c r="AD74" s="319"/>
      <c r="AE74" s="320">
        <f>MAX(AF48:AF62)</f>
        <v>5</v>
      </c>
      <c r="AF74" s="319"/>
      <c r="AG74" s="320">
        <f>MAX(AH48:AH62)</f>
        <v>9.6</v>
      </c>
      <c r="AH74" s="319"/>
      <c r="AI74" s="15">
        <f>MAX(AI48:AI62)</f>
        <v>0.56000000000000005</v>
      </c>
      <c r="AJ74" s="111">
        <f>MAX(AK49:AK63)</f>
        <v>2.1</v>
      </c>
      <c r="AK74" s="112"/>
      <c r="AL74" s="111">
        <f>MAX(AL49:AL63)</f>
        <v>70</v>
      </c>
      <c r="AM74" s="111">
        <f>MAX(AM49:AM63)</f>
        <v>74</v>
      </c>
    </row>
    <row r="75" spans="2:39" x14ac:dyDescent="0.2">
      <c r="Z75" s="2"/>
      <c r="AJ75"/>
      <c r="AK75"/>
      <c r="AL75"/>
      <c r="AM75"/>
    </row>
    <row r="76" spans="2:39" x14ac:dyDescent="0.2">
      <c r="V76" s="6"/>
      <c r="Z76" s="2"/>
      <c r="AJ76"/>
      <c r="AK76"/>
      <c r="AL76"/>
      <c r="AM76"/>
    </row>
    <row r="77" spans="2:39" x14ac:dyDescent="0.2">
      <c r="V77" s="6"/>
      <c r="Z77" s="2"/>
      <c r="AJ77"/>
      <c r="AK77"/>
      <c r="AL77"/>
      <c r="AM77"/>
    </row>
    <row r="78" spans="2:39" x14ac:dyDescent="0.2">
      <c r="V78" s="6"/>
    </row>
    <row r="79" spans="2:39" ht="29.25" customHeight="1" x14ac:dyDescent="0.2"/>
  </sheetData>
  <mergeCells count="220">
    <mergeCell ref="D34:E34"/>
    <mergeCell ref="D35:E35"/>
    <mergeCell ref="D30:E30"/>
    <mergeCell ref="D32:E32"/>
    <mergeCell ref="F73:G73"/>
    <mergeCell ref="I73:J73"/>
    <mergeCell ref="K73:L73"/>
    <mergeCell ref="M73:N73"/>
    <mergeCell ref="Q73:R73"/>
    <mergeCell ref="D68:E68"/>
    <mergeCell ref="D69:E69"/>
    <mergeCell ref="H44:I44"/>
    <mergeCell ref="M46:N46"/>
    <mergeCell ref="B74:C74"/>
    <mergeCell ref="F74:G74"/>
    <mergeCell ref="I74:J74"/>
    <mergeCell ref="K74:L74"/>
    <mergeCell ref="M74:N74"/>
    <mergeCell ref="D73:E73"/>
    <mergeCell ref="Q74:R74"/>
    <mergeCell ref="B70:C70"/>
    <mergeCell ref="I70:J70"/>
    <mergeCell ref="I71:J71"/>
    <mergeCell ref="K71:L71"/>
    <mergeCell ref="M71:N71"/>
    <mergeCell ref="Q71:R71"/>
    <mergeCell ref="B72:C72"/>
    <mergeCell ref="F72:G72"/>
    <mergeCell ref="I72:J72"/>
    <mergeCell ref="K72:L72"/>
    <mergeCell ref="M72:N72"/>
    <mergeCell ref="Q72:R72"/>
    <mergeCell ref="D71:E71"/>
    <mergeCell ref="D72:E72"/>
    <mergeCell ref="D74:E74"/>
    <mergeCell ref="B68:C68"/>
    <mergeCell ref="F68:G68"/>
    <mergeCell ref="I68:J68"/>
    <mergeCell ref="K68:L68"/>
    <mergeCell ref="M68:N68"/>
    <mergeCell ref="Q68:R68"/>
    <mergeCell ref="I69:J69"/>
    <mergeCell ref="K69:L69"/>
    <mergeCell ref="M69:N69"/>
    <mergeCell ref="Q69:R69"/>
    <mergeCell ref="AK35:AL35"/>
    <mergeCell ref="Q46:R46"/>
    <mergeCell ref="B47:B48"/>
    <mergeCell ref="C47:C48"/>
    <mergeCell ref="D47:R47"/>
    <mergeCell ref="D48:R48"/>
    <mergeCell ref="D46:E46"/>
    <mergeCell ref="F67:G67"/>
    <mergeCell ref="I67:J67"/>
    <mergeCell ref="K67:L67"/>
    <mergeCell ref="M67:N67"/>
    <mergeCell ref="Q67:R67"/>
    <mergeCell ref="B35:C35"/>
    <mergeCell ref="F35:G35"/>
    <mergeCell ref="I35:J35"/>
    <mergeCell ref="K35:L35"/>
    <mergeCell ref="M35:N35"/>
    <mergeCell ref="Q35:R35"/>
    <mergeCell ref="W35:X35"/>
    <mergeCell ref="Z35:AA35"/>
    <mergeCell ref="AC35:AD35"/>
    <mergeCell ref="H41:I41"/>
    <mergeCell ref="H42:I42"/>
    <mergeCell ref="H43:I43"/>
    <mergeCell ref="B33:C33"/>
    <mergeCell ref="F33:G33"/>
    <mergeCell ref="I33:J33"/>
    <mergeCell ref="K33:L33"/>
    <mergeCell ref="M33:N33"/>
    <mergeCell ref="Q33:R33"/>
    <mergeCell ref="W33:X33"/>
    <mergeCell ref="Z33:AA33"/>
    <mergeCell ref="AC33:AD33"/>
    <mergeCell ref="D33:E33"/>
    <mergeCell ref="B31:C31"/>
    <mergeCell ref="I31:J31"/>
    <mergeCell ref="W31:X31"/>
    <mergeCell ref="AC31:AD31"/>
    <mergeCell ref="I30:J30"/>
    <mergeCell ref="K30:L30"/>
    <mergeCell ref="M30:N30"/>
    <mergeCell ref="Q30:R30"/>
    <mergeCell ref="I32:J32"/>
    <mergeCell ref="K32:L32"/>
    <mergeCell ref="M32:N32"/>
    <mergeCell ref="Q32:R32"/>
    <mergeCell ref="AC32:AD32"/>
    <mergeCell ref="B29:C29"/>
    <mergeCell ref="F29:G29"/>
    <mergeCell ref="I29:J29"/>
    <mergeCell ref="K29:L29"/>
    <mergeCell ref="M29:N29"/>
    <mergeCell ref="Q29:R29"/>
    <mergeCell ref="AG29:AH29"/>
    <mergeCell ref="AK29:AL29"/>
    <mergeCell ref="AC28:AD28"/>
    <mergeCell ref="AE28:AF28"/>
    <mergeCell ref="AG28:AH28"/>
    <mergeCell ref="AK28:AL28"/>
    <mergeCell ref="W29:X29"/>
    <mergeCell ref="Z29:AA29"/>
    <mergeCell ref="AC29:AD29"/>
    <mergeCell ref="AE29:AF29"/>
    <mergeCell ref="D29:E29"/>
    <mergeCell ref="AK8:AL8"/>
    <mergeCell ref="B9:B10"/>
    <mergeCell ref="C9:C10"/>
    <mergeCell ref="D9:R9"/>
    <mergeCell ref="W9:W10"/>
    <mergeCell ref="X9:X10"/>
    <mergeCell ref="Y9:AL9"/>
    <mergeCell ref="F10:G10"/>
    <mergeCell ref="I10:J10"/>
    <mergeCell ref="K10:L10"/>
    <mergeCell ref="M10:N10"/>
    <mergeCell ref="Q10:R10"/>
    <mergeCell ref="Y10:AL10"/>
    <mergeCell ref="D8:E8"/>
    <mergeCell ref="D10:E10"/>
    <mergeCell ref="B7:C7"/>
    <mergeCell ref="F8:G8"/>
    <mergeCell ref="I8:J8"/>
    <mergeCell ref="K8:L8"/>
    <mergeCell ref="M8:N8"/>
    <mergeCell ref="Q8:R8"/>
    <mergeCell ref="Z8:AA8"/>
    <mergeCell ref="AC8:AD8"/>
    <mergeCell ref="AE8:AF8"/>
    <mergeCell ref="O1:P1"/>
    <mergeCell ref="AI1:AJ1"/>
    <mergeCell ref="H3:I3"/>
    <mergeCell ref="AB3:AC3"/>
    <mergeCell ref="H4:I4"/>
    <mergeCell ref="AB4:AC4"/>
    <mergeCell ref="AB5:AC5"/>
    <mergeCell ref="D38:E38"/>
    <mergeCell ref="H6:I6"/>
    <mergeCell ref="AB6:AC6"/>
    <mergeCell ref="AG8:AH8"/>
    <mergeCell ref="F28:G28"/>
    <mergeCell ref="I28:J28"/>
    <mergeCell ref="K28:L28"/>
    <mergeCell ref="M28:N28"/>
    <mergeCell ref="Q28:R28"/>
    <mergeCell ref="Z28:AA28"/>
    <mergeCell ref="AC30:AD30"/>
    <mergeCell ref="AE30:AF30"/>
    <mergeCell ref="AG30:AH30"/>
    <mergeCell ref="AE32:AF32"/>
    <mergeCell ref="AG32:AH32"/>
    <mergeCell ref="AE33:AF33"/>
    <mergeCell ref="AG33:AH33"/>
    <mergeCell ref="W20:AL20"/>
    <mergeCell ref="AK30:AL30"/>
    <mergeCell ref="AK32:AL32"/>
    <mergeCell ref="AK33:AL33"/>
    <mergeCell ref="F34:G34"/>
    <mergeCell ref="I34:J34"/>
    <mergeCell ref="K34:L34"/>
    <mergeCell ref="M34:N34"/>
    <mergeCell ref="Q34:R34"/>
    <mergeCell ref="Z34:AA34"/>
    <mergeCell ref="AC34:AD34"/>
    <mergeCell ref="AE34:AF34"/>
    <mergeCell ref="AG34:AH34"/>
    <mergeCell ref="AK34:AL34"/>
    <mergeCell ref="AE35:AF35"/>
    <mergeCell ref="AG35:AH35"/>
    <mergeCell ref="X46:AH46"/>
    <mergeCell ref="Z47:AA47"/>
    <mergeCell ref="AC47:AD47"/>
    <mergeCell ref="AE47:AF47"/>
    <mergeCell ref="AG47:AH47"/>
    <mergeCell ref="F38:G38"/>
    <mergeCell ref="O39:P39"/>
    <mergeCell ref="F46:G46"/>
    <mergeCell ref="I46:J46"/>
    <mergeCell ref="K46:L46"/>
    <mergeCell ref="I38:J38"/>
    <mergeCell ref="K38:L38"/>
    <mergeCell ref="M38:N38"/>
    <mergeCell ref="AC69:AD69"/>
    <mergeCell ref="AE69:AF69"/>
    <mergeCell ref="AG69:AH69"/>
    <mergeCell ref="AJ69:AK69"/>
    <mergeCell ref="W70:X70"/>
    <mergeCell ref="AC70:AD70"/>
    <mergeCell ref="AJ47:AK47"/>
    <mergeCell ref="Y48:AK48"/>
    <mergeCell ref="W68:X68"/>
    <mergeCell ref="Z68:AA68"/>
    <mergeCell ref="AC68:AD68"/>
    <mergeCell ref="AE68:AF68"/>
    <mergeCell ref="AG68:AH68"/>
    <mergeCell ref="AJ68:AK68"/>
    <mergeCell ref="AC71:AD71"/>
    <mergeCell ref="AE71:AF71"/>
    <mergeCell ref="AG71:AH71"/>
    <mergeCell ref="AJ71:AK71"/>
    <mergeCell ref="W72:X72"/>
    <mergeCell ref="Z72:AA72"/>
    <mergeCell ref="AC72:AD72"/>
    <mergeCell ref="AE72:AF72"/>
    <mergeCell ref="AG72:AH72"/>
    <mergeCell ref="AJ72:AK72"/>
    <mergeCell ref="Z73:AA73"/>
    <mergeCell ref="AC73:AD73"/>
    <mergeCell ref="AE73:AF73"/>
    <mergeCell ref="AG73:AH73"/>
    <mergeCell ref="AJ73:AK73"/>
    <mergeCell ref="W74:X74"/>
    <mergeCell ref="Z74:AA74"/>
    <mergeCell ref="AC74:AD74"/>
    <mergeCell ref="AE74:AF74"/>
    <mergeCell ref="AG74:AH7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headerFooter>
    <oddHeader>&amp;LLicence Number 1648&amp;C3502 Hobby's Yard Rd, Blayney</oddHeader>
  </headerFooter>
  <rowBreaks count="1" manualBreakCount="1">
    <brk id="36" max="16383" man="1"/>
  </rowBreaks>
  <colBreaks count="1" manualBreakCount="1">
    <brk id="2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79106-A922-46D8-91CC-B44E93BB55B9}">
  <dimension ref="A1:AM81"/>
  <sheetViews>
    <sheetView zoomScale="85" zoomScaleNormal="85" workbookViewId="0"/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17" width="6.5703125" style="2" customWidth="1"/>
    <col min="18" max="18" width="6.85546875" style="2" customWidth="1"/>
    <col min="19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6.28515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79" t="s">
        <v>18</v>
      </c>
      <c r="P1" s="279"/>
      <c r="Q1" s="19"/>
      <c r="R1" s="22"/>
      <c r="S1" s="22"/>
      <c r="T1" s="22"/>
      <c r="Y1" s="18" t="s">
        <v>17</v>
      </c>
      <c r="Z1" s="5"/>
      <c r="AI1" s="279" t="s">
        <v>18</v>
      </c>
      <c r="AJ1" s="27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80">
        <v>1</v>
      </c>
      <c r="I3" s="281"/>
      <c r="K3" s="44"/>
      <c r="Y3" s="18" t="s">
        <v>1</v>
      </c>
      <c r="Z3" s="5"/>
      <c r="AB3" s="280">
        <v>3</v>
      </c>
      <c r="AC3" s="281"/>
      <c r="AE3" s="44"/>
    </row>
    <row r="4" spans="1:38" ht="16.5" thickBot="1" x14ac:dyDescent="0.3">
      <c r="B4"/>
      <c r="D4" s="18" t="s">
        <v>2</v>
      </c>
      <c r="E4" s="18"/>
      <c r="F4" s="5"/>
      <c r="H4" s="280" t="s">
        <v>53</v>
      </c>
      <c r="I4" s="281"/>
      <c r="W4"/>
      <c r="Y4" s="18" t="s">
        <v>2</v>
      </c>
      <c r="Z4" s="5"/>
      <c r="AB4" s="280" t="s">
        <v>53</v>
      </c>
      <c r="AC4" s="281"/>
    </row>
    <row r="5" spans="1:38" ht="16.5" thickBot="1" x14ac:dyDescent="0.3">
      <c r="D5" s="18" t="s">
        <v>19</v>
      </c>
      <c r="E5" s="18"/>
      <c r="F5" s="5"/>
      <c r="H5" s="61" t="s">
        <v>43</v>
      </c>
      <c r="I5" s="62"/>
      <c r="Y5" s="18" t="s">
        <v>19</v>
      </c>
      <c r="Z5" s="5"/>
      <c r="AB5" s="280" t="s">
        <v>20</v>
      </c>
      <c r="AC5" s="281"/>
    </row>
    <row r="6" spans="1:38" ht="16.5" thickBot="1" x14ac:dyDescent="0.3">
      <c r="D6" s="18" t="s">
        <v>21</v>
      </c>
      <c r="E6" s="18"/>
      <c r="F6" s="5"/>
      <c r="H6" s="287"/>
      <c r="I6" s="288"/>
      <c r="Y6" s="18" t="s">
        <v>21</v>
      </c>
      <c r="Z6" s="5"/>
      <c r="AB6" s="287"/>
      <c r="AC6" s="288"/>
    </row>
    <row r="7" spans="1:38" ht="29.25" customHeight="1" thickBot="1" x14ac:dyDescent="0.25">
      <c r="B7" s="289"/>
      <c r="C7" s="289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90" t="s">
        <v>34</v>
      </c>
      <c r="E8" s="291"/>
      <c r="F8" s="292" t="s">
        <v>3</v>
      </c>
      <c r="G8" s="291"/>
      <c r="H8" s="4" t="s">
        <v>4</v>
      </c>
      <c r="I8" s="292" t="s">
        <v>5</v>
      </c>
      <c r="J8" s="291"/>
      <c r="K8" s="292" t="s">
        <v>6</v>
      </c>
      <c r="L8" s="291"/>
      <c r="M8" s="292" t="s">
        <v>7</v>
      </c>
      <c r="N8" s="291"/>
      <c r="O8" s="3" t="s">
        <v>8</v>
      </c>
      <c r="P8" s="3" t="s">
        <v>27</v>
      </c>
      <c r="Q8" s="292" t="s">
        <v>9</v>
      </c>
      <c r="R8" s="293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92" t="s">
        <v>3</v>
      </c>
      <c r="AA8" s="291"/>
      <c r="AB8" s="4" t="s">
        <v>4</v>
      </c>
      <c r="AC8" s="292" t="s">
        <v>5</v>
      </c>
      <c r="AD8" s="291"/>
      <c r="AE8" s="292" t="s">
        <v>6</v>
      </c>
      <c r="AF8" s="291"/>
      <c r="AG8" s="292" t="s">
        <v>7</v>
      </c>
      <c r="AH8" s="291"/>
      <c r="AI8" s="3" t="s">
        <v>8</v>
      </c>
      <c r="AJ8" s="3" t="s">
        <v>27</v>
      </c>
      <c r="AK8" s="292" t="s">
        <v>9</v>
      </c>
      <c r="AL8" s="293"/>
    </row>
    <row r="9" spans="1:38" x14ac:dyDescent="0.2">
      <c r="A9" s="1"/>
      <c r="B9" s="282"/>
      <c r="C9" s="282"/>
      <c r="D9" s="284" t="s">
        <v>29</v>
      </c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6"/>
      <c r="S9" s="79"/>
      <c r="T9" s="79"/>
      <c r="W9" s="282"/>
      <c r="X9" s="282"/>
      <c r="Y9" s="284" t="s">
        <v>24</v>
      </c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85"/>
      <c r="AK9" s="285"/>
      <c r="AL9" s="286"/>
    </row>
    <row r="10" spans="1:38" ht="13.5" thickBot="1" x14ac:dyDescent="0.25">
      <c r="A10" s="1"/>
      <c r="B10" s="283"/>
      <c r="C10" s="283"/>
      <c r="D10" s="294">
        <v>30</v>
      </c>
      <c r="E10" s="295"/>
      <c r="F10" s="295">
        <v>30</v>
      </c>
      <c r="G10" s="295"/>
      <c r="H10" s="70" t="s">
        <v>30</v>
      </c>
      <c r="I10" s="295">
        <v>600</v>
      </c>
      <c r="J10" s="295"/>
      <c r="K10" s="295">
        <v>10</v>
      </c>
      <c r="L10" s="295"/>
      <c r="M10" s="295">
        <v>15</v>
      </c>
      <c r="N10" s="295"/>
      <c r="O10" s="70">
        <v>1</v>
      </c>
      <c r="P10" s="70" t="s">
        <v>31</v>
      </c>
      <c r="Q10" s="295">
        <v>2</v>
      </c>
      <c r="R10" s="296"/>
      <c r="S10" s="80"/>
      <c r="T10" s="80"/>
      <c r="W10" s="283"/>
      <c r="X10" s="283"/>
      <c r="Y10" s="294" t="s">
        <v>25</v>
      </c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6"/>
    </row>
    <row r="11" spans="1:38" x14ac:dyDescent="0.2">
      <c r="B11" s="28">
        <v>43936</v>
      </c>
      <c r="C11" s="75">
        <v>43950</v>
      </c>
      <c r="D11" s="72" t="s">
        <v>10</v>
      </c>
      <c r="E11" s="84">
        <v>5</v>
      </c>
      <c r="F11" s="71"/>
      <c r="G11" s="84">
        <v>1</v>
      </c>
      <c r="H11" s="85">
        <v>7.26</v>
      </c>
      <c r="I11" s="71"/>
      <c r="J11" s="84">
        <v>370</v>
      </c>
      <c r="K11" s="71" t="s">
        <v>10</v>
      </c>
      <c r="L11" s="84">
        <v>5</v>
      </c>
      <c r="M11" s="72"/>
      <c r="N11" s="84">
        <v>2.7</v>
      </c>
      <c r="O11" s="85">
        <v>0.66</v>
      </c>
      <c r="P11" s="85">
        <v>0.54</v>
      </c>
      <c r="Q11" s="71" t="s">
        <v>10</v>
      </c>
      <c r="R11" s="86">
        <v>0.5</v>
      </c>
      <c r="S11" s="113">
        <v>64</v>
      </c>
      <c r="T11" s="113">
        <v>68</v>
      </c>
      <c r="W11" s="28"/>
      <c r="X11" s="29"/>
      <c r="Y11" s="74"/>
      <c r="Z11" s="39"/>
      <c r="AA11" s="93"/>
      <c r="AB11" s="58"/>
      <c r="AC11" s="39"/>
      <c r="AD11" s="93"/>
      <c r="AE11" s="39"/>
      <c r="AF11" s="93"/>
      <c r="AG11" s="76"/>
      <c r="AH11" s="93"/>
      <c r="AI11" s="58"/>
      <c r="AJ11" s="58"/>
      <c r="AK11" s="40"/>
      <c r="AL11" s="94"/>
    </row>
    <row r="12" spans="1:38" x14ac:dyDescent="0.2">
      <c r="B12" s="30">
        <v>43962</v>
      </c>
      <c r="C12" s="30">
        <v>43976</v>
      </c>
      <c r="D12" s="72" t="s">
        <v>10</v>
      </c>
      <c r="E12" s="84">
        <v>5</v>
      </c>
      <c r="F12" s="42"/>
      <c r="G12" s="69">
        <v>1</v>
      </c>
      <c r="H12" s="59">
        <v>7.14</v>
      </c>
      <c r="I12" s="42"/>
      <c r="J12" s="69">
        <v>120</v>
      </c>
      <c r="K12" s="42" t="s">
        <v>10</v>
      </c>
      <c r="L12" s="69">
        <v>5</v>
      </c>
      <c r="M12" s="56"/>
      <c r="N12" s="69">
        <v>4</v>
      </c>
      <c r="O12" s="59">
        <v>0.24</v>
      </c>
      <c r="P12" s="59">
        <v>0.31</v>
      </c>
      <c r="Q12" s="42" t="s">
        <v>10</v>
      </c>
      <c r="R12" s="88">
        <v>0.5</v>
      </c>
      <c r="S12" s="113">
        <v>67</v>
      </c>
      <c r="T12" s="113">
        <v>72</v>
      </c>
      <c r="W12" s="30"/>
      <c r="X12" s="31"/>
      <c r="Y12" s="64"/>
      <c r="Z12" s="42"/>
      <c r="AA12" s="69"/>
      <c r="AB12" s="59"/>
      <c r="AC12" s="42"/>
      <c r="AD12" s="69"/>
      <c r="AE12" s="42"/>
      <c r="AF12" s="69"/>
      <c r="AG12" s="56"/>
      <c r="AH12" s="69"/>
      <c r="AI12" s="59"/>
      <c r="AJ12" s="59"/>
      <c r="AK12" s="42"/>
      <c r="AL12" s="88"/>
    </row>
    <row r="13" spans="1:38" x14ac:dyDescent="0.2">
      <c r="B13" s="26">
        <v>43985</v>
      </c>
      <c r="C13" s="26">
        <v>44000</v>
      </c>
      <c r="D13" s="56" t="s">
        <v>10</v>
      </c>
      <c r="E13" s="69">
        <v>5</v>
      </c>
      <c r="F13" s="35" t="s">
        <v>10</v>
      </c>
      <c r="G13" s="89">
        <v>1</v>
      </c>
      <c r="H13" s="41">
        <v>6.85</v>
      </c>
      <c r="I13" s="35"/>
      <c r="J13" s="89">
        <v>90</v>
      </c>
      <c r="K13" s="35" t="s">
        <v>10</v>
      </c>
      <c r="L13" s="89">
        <v>5</v>
      </c>
      <c r="M13" s="37"/>
      <c r="N13" s="89">
        <v>5.4</v>
      </c>
      <c r="O13" s="41">
        <v>0.05</v>
      </c>
      <c r="P13" s="41">
        <v>0.28999999999999998</v>
      </c>
      <c r="Q13" s="36" t="s">
        <v>10</v>
      </c>
      <c r="R13" s="91">
        <v>0.5</v>
      </c>
      <c r="S13" s="113">
        <v>71</v>
      </c>
      <c r="T13" s="113">
        <v>75</v>
      </c>
      <c r="W13" s="30"/>
      <c r="X13" s="31"/>
      <c r="Y13" s="64"/>
      <c r="Z13" s="42"/>
      <c r="AA13" s="69"/>
      <c r="AB13" s="59"/>
      <c r="AC13" s="42"/>
      <c r="AD13" s="69"/>
      <c r="AE13" s="42"/>
      <c r="AF13" s="69"/>
      <c r="AG13" s="56"/>
      <c r="AH13" s="69"/>
      <c r="AI13" s="59"/>
      <c r="AJ13" s="59"/>
      <c r="AK13" s="42"/>
      <c r="AL13" s="88"/>
    </row>
    <row r="14" spans="1:38" x14ac:dyDescent="0.2">
      <c r="B14" s="28">
        <v>44026</v>
      </c>
      <c r="C14" s="28">
        <v>44042</v>
      </c>
      <c r="D14" s="56" t="s">
        <v>10</v>
      </c>
      <c r="E14" s="69">
        <v>5</v>
      </c>
      <c r="F14" s="35" t="s">
        <v>10</v>
      </c>
      <c r="G14" s="89">
        <v>1</v>
      </c>
      <c r="H14" s="41">
        <v>6.97</v>
      </c>
      <c r="I14" s="35"/>
      <c r="J14" s="89">
        <v>77</v>
      </c>
      <c r="K14" s="36" t="s">
        <v>10</v>
      </c>
      <c r="L14" s="90">
        <v>5</v>
      </c>
      <c r="M14" s="37"/>
      <c r="N14" s="89">
        <v>4.5999999999999996</v>
      </c>
      <c r="O14" s="41">
        <v>0.09</v>
      </c>
      <c r="P14" s="41">
        <v>0.34</v>
      </c>
      <c r="Q14" s="35" t="s">
        <v>10</v>
      </c>
      <c r="R14" s="92">
        <v>0.5</v>
      </c>
      <c r="S14" s="113">
        <v>71</v>
      </c>
      <c r="T14" s="113">
        <v>75</v>
      </c>
      <c r="W14" s="28"/>
      <c r="X14" s="29"/>
      <c r="Y14" s="63"/>
      <c r="Z14" s="35"/>
      <c r="AA14" s="89"/>
      <c r="AB14" s="41"/>
      <c r="AC14" s="35"/>
      <c r="AD14" s="89"/>
      <c r="AE14" s="36"/>
      <c r="AF14" s="90"/>
      <c r="AG14" s="37"/>
      <c r="AH14" s="89"/>
      <c r="AI14" s="41"/>
      <c r="AJ14" s="41"/>
      <c r="AK14" s="35"/>
      <c r="AL14" s="92"/>
    </row>
    <row r="15" spans="1:38" x14ac:dyDescent="0.2">
      <c r="B15" s="28">
        <v>44054</v>
      </c>
      <c r="C15" s="28">
        <v>44067</v>
      </c>
      <c r="D15" s="76" t="s">
        <v>10</v>
      </c>
      <c r="E15" s="93">
        <v>5</v>
      </c>
      <c r="F15" s="39" t="s">
        <v>10</v>
      </c>
      <c r="G15" s="93">
        <v>1</v>
      </c>
      <c r="H15" s="58">
        <v>7.86</v>
      </c>
      <c r="I15" s="39"/>
      <c r="J15" s="93">
        <v>110</v>
      </c>
      <c r="K15" s="39" t="s">
        <v>10</v>
      </c>
      <c r="L15" s="93">
        <v>5</v>
      </c>
      <c r="M15" s="76"/>
      <c r="N15" s="93">
        <v>8.8000000000000007</v>
      </c>
      <c r="O15" s="58">
        <v>0.24</v>
      </c>
      <c r="P15" s="58">
        <v>0.32</v>
      </c>
      <c r="Q15" s="40" t="s">
        <v>10</v>
      </c>
      <c r="R15" s="94">
        <v>0.5</v>
      </c>
      <c r="S15" s="113">
        <v>67</v>
      </c>
      <c r="T15" s="113">
        <v>72</v>
      </c>
      <c r="W15" s="28"/>
      <c r="X15" s="29"/>
      <c r="Y15" s="74"/>
      <c r="Z15" s="39"/>
      <c r="AA15" s="93"/>
      <c r="AB15" s="58"/>
      <c r="AC15" s="39"/>
      <c r="AD15" s="93"/>
      <c r="AE15" s="39"/>
      <c r="AF15" s="93"/>
      <c r="AG15" s="76"/>
      <c r="AH15" s="93"/>
      <c r="AI15" s="58"/>
      <c r="AJ15" s="58"/>
      <c r="AK15" s="40"/>
      <c r="AL15" s="94"/>
    </row>
    <row r="16" spans="1:38" x14ac:dyDescent="0.2">
      <c r="B16" s="26">
        <v>44083</v>
      </c>
      <c r="C16" s="26">
        <v>44098</v>
      </c>
      <c r="D16" s="56" t="s">
        <v>10</v>
      </c>
      <c r="E16" s="93">
        <v>5</v>
      </c>
      <c r="F16" s="39"/>
      <c r="G16" s="93">
        <v>1</v>
      </c>
      <c r="H16" s="58">
        <v>7.18</v>
      </c>
      <c r="I16" s="39"/>
      <c r="J16" s="93">
        <v>7</v>
      </c>
      <c r="K16" s="39" t="s">
        <v>10</v>
      </c>
      <c r="L16" s="93">
        <v>5</v>
      </c>
      <c r="M16" s="76"/>
      <c r="N16" s="93">
        <v>6.9</v>
      </c>
      <c r="O16" s="58">
        <v>0.17</v>
      </c>
      <c r="P16" s="58">
        <v>0.2</v>
      </c>
      <c r="Q16" s="40" t="s">
        <v>10</v>
      </c>
      <c r="R16" s="94">
        <v>0.5</v>
      </c>
      <c r="S16" s="113">
        <v>65</v>
      </c>
      <c r="T16" s="113">
        <v>69</v>
      </c>
      <c r="W16" s="26"/>
      <c r="X16" s="27"/>
      <c r="Y16" s="64"/>
      <c r="Z16" s="42"/>
      <c r="AA16" s="69"/>
      <c r="AB16" s="59"/>
      <c r="AC16" s="42"/>
      <c r="AD16" s="69"/>
      <c r="AE16" s="42"/>
      <c r="AF16" s="69"/>
      <c r="AG16" s="56"/>
      <c r="AH16" s="69"/>
      <c r="AI16" s="59"/>
      <c r="AJ16" s="59"/>
      <c r="AK16" s="42"/>
      <c r="AL16" s="88"/>
    </row>
    <row r="17" spans="2:38" x14ac:dyDescent="0.2">
      <c r="B17" s="30">
        <v>44118</v>
      </c>
      <c r="C17" s="30">
        <v>44131</v>
      </c>
      <c r="D17" s="56" t="s">
        <v>10</v>
      </c>
      <c r="E17" s="69">
        <v>5</v>
      </c>
      <c r="F17" s="42"/>
      <c r="G17" s="69">
        <v>2</v>
      </c>
      <c r="H17" s="41">
        <v>7.28</v>
      </c>
      <c r="I17" s="42"/>
      <c r="J17" s="69">
        <v>10</v>
      </c>
      <c r="K17" s="42" t="s">
        <v>10</v>
      </c>
      <c r="L17" s="69">
        <v>5</v>
      </c>
      <c r="M17" s="56"/>
      <c r="N17" s="69">
        <v>3.8</v>
      </c>
      <c r="O17" s="59">
        <v>0.36</v>
      </c>
      <c r="P17" s="59">
        <v>0.2</v>
      </c>
      <c r="Q17" s="42" t="s">
        <v>10</v>
      </c>
      <c r="R17" s="88">
        <v>0.5</v>
      </c>
      <c r="S17" s="113">
        <v>59</v>
      </c>
      <c r="T17" s="113">
        <v>64</v>
      </c>
      <c r="W17" s="30"/>
      <c r="X17" s="31"/>
      <c r="Y17" s="64"/>
      <c r="Z17" s="42"/>
      <c r="AA17" s="69"/>
      <c r="AB17" s="59"/>
      <c r="AC17" s="42"/>
      <c r="AD17" s="69"/>
      <c r="AE17" s="42"/>
      <c r="AF17" s="69"/>
      <c r="AG17" s="56"/>
      <c r="AH17" s="69"/>
      <c r="AI17" s="59"/>
      <c r="AJ17" s="59"/>
      <c r="AK17" s="42"/>
      <c r="AL17" s="88"/>
    </row>
    <row r="18" spans="2:38" x14ac:dyDescent="0.2">
      <c r="B18" s="32">
        <v>44147</v>
      </c>
      <c r="C18" s="32">
        <v>44159</v>
      </c>
      <c r="D18" s="97" t="s">
        <v>10</v>
      </c>
      <c r="E18" s="96">
        <v>5</v>
      </c>
      <c r="F18" s="45"/>
      <c r="G18" s="96">
        <v>3</v>
      </c>
      <c r="H18" s="41">
        <v>7.55</v>
      </c>
      <c r="I18" s="45"/>
      <c r="J18" s="96">
        <v>61</v>
      </c>
      <c r="K18" s="45" t="s">
        <v>10</v>
      </c>
      <c r="L18" s="96">
        <v>5</v>
      </c>
      <c r="M18" s="97"/>
      <c r="N18" s="96">
        <v>3</v>
      </c>
      <c r="O18" s="60">
        <v>1.1000000000000001</v>
      </c>
      <c r="P18" s="60">
        <v>0.28000000000000003</v>
      </c>
      <c r="Q18" s="45" t="s">
        <v>10</v>
      </c>
      <c r="R18" s="98">
        <v>0.5</v>
      </c>
      <c r="S18" s="113">
        <v>56</v>
      </c>
      <c r="T18" s="113">
        <v>60</v>
      </c>
      <c r="W18" s="32"/>
      <c r="X18" s="33"/>
      <c r="Y18" s="95"/>
      <c r="Z18" s="45"/>
      <c r="AA18" s="96"/>
      <c r="AB18" s="60"/>
      <c r="AC18" s="45"/>
      <c r="AD18" s="96"/>
      <c r="AE18" s="45"/>
      <c r="AF18" s="96"/>
      <c r="AG18" s="97"/>
      <c r="AH18" s="96"/>
      <c r="AI18" s="60"/>
      <c r="AJ18" s="60"/>
      <c r="AK18" s="45"/>
      <c r="AL18" s="98"/>
    </row>
    <row r="19" spans="2:38" x14ac:dyDescent="0.2">
      <c r="B19" s="30">
        <v>44174</v>
      </c>
      <c r="C19" s="30">
        <v>44186</v>
      </c>
      <c r="D19" s="56" t="s">
        <v>10</v>
      </c>
      <c r="E19" s="100">
        <v>5</v>
      </c>
      <c r="F19" s="47"/>
      <c r="G19" s="100">
        <v>2</v>
      </c>
      <c r="H19" s="58">
        <v>7.16</v>
      </c>
      <c r="I19" s="47"/>
      <c r="J19" s="100">
        <v>3</v>
      </c>
      <c r="K19" s="43" t="s">
        <v>10</v>
      </c>
      <c r="L19" s="100">
        <v>5</v>
      </c>
      <c r="M19" s="47"/>
      <c r="N19" s="100">
        <v>2.7</v>
      </c>
      <c r="O19" s="65">
        <v>1.9</v>
      </c>
      <c r="P19" s="65">
        <v>0.2</v>
      </c>
      <c r="Q19" s="43" t="s">
        <v>10</v>
      </c>
      <c r="R19" s="88">
        <v>0.5</v>
      </c>
      <c r="S19" s="113">
        <v>51</v>
      </c>
      <c r="T19" s="113">
        <v>56</v>
      </c>
      <c r="W19" s="30"/>
      <c r="X19" s="30"/>
      <c r="Y19" s="99"/>
      <c r="Z19" s="47"/>
      <c r="AA19" s="100"/>
      <c r="AB19" s="65"/>
      <c r="AC19" s="43"/>
      <c r="AD19" s="100"/>
      <c r="AE19" s="43"/>
      <c r="AF19" s="100"/>
      <c r="AG19" s="47"/>
      <c r="AH19" s="100"/>
      <c r="AI19" s="65"/>
      <c r="AJ19" s="65"/>
      <c r="AK19" s="43"/>
      <c r="AL19" s="88"/>
    </row>
    <row r="20" spans="2:38" x14ac:dyDescent="0.2">
      <c r="B20" s="26">
        <v>44209</v>
      </c>
      <c r="C20" s="26">
        <v>44223</v>
      </c>
      <c r="D20" s="116" t="s">
        <v>10</v>
      </c>
      <c r="E20" s="102">
        <v>5</v>
      </c>
      <c r="F20" s="67"/>
      <c r="G20" s="102">
        <v>4</v>
      </c>
      <c r="H20" s="68">
        <v>7.26</v>
      </c>
      <c r="I20" s="67"/>
      <c r="J20" s="102">
        <v>2</v>
      </c>
      <c r="K20" s="46" t="s">
        <v>10</v>
      </c>
      <c r="L20" s="102">
        <v>5</v>
      </c>
      <c r="M20" s="67"/>
      <c r="N20" s="102">
        <v>4.9000000000000004</v>
      </c>
      <c r="O20" s="68">
        <v>1.9</v>
      </c>
      <c r="P20" s="68">
        <v>0.22</v>
      </c>
      <c r="Q20" s="46" t="s">
        <v>10</v>
      </c>
      <c r="R20" s="103">
        <v>0.5</v>
      </c>
      <c r="S20" s="113">
        <v>56</v>
      </c>
      <c r="T20" s="113">
        <v>62</v>
      </c>
      <c r="W20" s="30"/>
      <c r="X20" s="30"/>
      <c r="Y20" s="99"/>
      <c r="Z20" s="47"/>
      <c r="AA20" s="100"/>
      <c r="AB20" s="65"/>
      <c r="AC20" s="43"/>
      <c r="AD20" s="100"/>
      <c r="AE20" s="43"/>
      <c r="AF20" s="100"/>
      <c r="AG20" s="47"/>
      <c r="AH20" s="100"/>
      <c r="AI20" s="65"/>
      <c r="AJ20" s="65"/>
      <c r="AK20" s="43"/>
      <c r="AL20" s="88"/>
    </row>
    <row r="21" spans="2:38" x14ac:dyDescent="0.2">
      <c r="B21" s="30">
        <v>44244</v>
      </c>
      <c r="C21" s="30">
        <v>44257</v>
      </c>
      <c r="D21" s="56" t="s">
        <v>10</v>
      </c>
      <c r="E21" s="100">
        <v>5</v>
      </c>
      <c r="F21" s="47"/>
      <c r="G21" s="100">
        <v>2</v>
      </c>
      <c r="H21" s="65">
        <v>7.04</v>
      </c>
      <c r="I21" s="47"/>
      <c r="J21" s="100">
        <v>3</v>
      </c>
      <c r="K21" s="43" t="s">
        <v>10</v>
      </c>
      <c r="L21" s="100">
        <v>5</v>
      </c>
      <c r="M21" s="47"/>
      <c r="N21" s="100">
        <v>3.6</v>
      </c>
      <c r="O21" s="65">
        <v>0.64</v>
      </c>
      <c r="P21" s="65">
        <v>0.22</v>
      </c>
      <c r="Q21" s="43" t="s">
        <v>10</v>
      </c>
      <c r="R21" s="88">
        <v>0.5</v>
      </c>
      <c r="S21" s="113">
        <v>57</v>
      </c>
      <c r="T21" s="113">
        <v>62</v>
      </c>
      <c r="W21" s="30"/>
      <c r="X21" s="30"/>
      <c r="Y21" s="104"/>
      <c r="Z21" s="47"/>
      <c r="AA21" s="100"/>
      <c r="AB21" s="65"/>
      <c r="AC21" s="47"/>
      <c r="AD21" s="100"/>
      <c r="AE21" s="43"/>
      <c r="AF21" s="100"/>
      <c r="AG21" s="47"/>
      <c r="AH21" s="100"/>
      <c r="AI21" s="65"/>
      <c r="AJ21" s="65"/>
      <c r="AK21" s="43"/>
      <c r="AL21" s="88"/>
    </row>
    <row r="22" spans="2:38" x14ac:dyDescent="0.2">
      <c r="B22" s="30">
        <v>44272</v>
      </c>
      <c r="C22" s="30">
        <v>44285</v>
      </c>
      <c r="D22" s="56" t="s">
        <v>10</v>
      </c>
      <c r="E22" s="100">
        <v>5</v>
      </c>
      <c r="F22" s="47"/>
      <c r="G22" s="100">
        <v>2</v>
      </c>
      <c r="H22" s="65">
        <v>7.06</v>
      </c>
      <c r="I22" s="47"/>
      <c r="J22" s="100">
        <v>210</v>
      </c>
      <c r="K22" s="43" t="s">
        <v>10</v>
      </c>
      <c r="L22" s="100">
        <v>5</v>
      </c>
      <c r="M22" s="47"/>
      <c r="N22" s="100">
        <v>4.9000000000000004</v>
      </c>
      <c r="O22" s="65">
        <v>0.47</v>
      </c>
      <c r="P22" s="65">
        <v>0.2</v>
      </c>
      <c r="Q22" s="43" t="s">
        <v>10</v>
      </c>
      <c r="R22" s="88">
        <v>0.5</v>
      </c>
      <c r="S22" s="113">
        <v>60</v>
      </c>
      <c r="T22" s="113">
        <v>64</v>
      </c>
      <c r="W22" s="30"/>
      <c r="X22" s="30"/>
      <c r="Y22" s="104"/>
      <c r="Z22" s="47"/>
      <c r="AA22" s="100"/>
      <c r="AB22" s="65"/>
      <c r="AC22" s="43"/>
      <c r="AD22" s="100"/>
      <c r="AE22" s="43"/>
      <c r="AF22" s="100"/>
      <c r="AG22" s="47"/>
      <c r="AH22" s="100"/>
      <c r="AI22" s="65"/>
      <c r="AJ22" s="65"/>
      <c r="AK22" s="43"/>
      <c r="AL22" s="88"/>
    </row>
    <row r="23" spans="2:38" x14ac:dyDescent="0.2">
      <c r="B23" s="28"/>
      <c r="C23" s="28"/>
      <c r="D23" s="76"/>
      <c r="E23" s="93"/>
      <c r="F23" s="39"/>
      <c r="G23" s="93"/>
      <c r="H23" s="58"/>
      <c r="I23" s="39"/>
      <c r="J23" s="93"/>
      <c r="K23" s="39"/>
      <c r="L23" s="93"/>
      <c r="M23" s="76"/>
      <c r="N23" s="93"/>
      <c r="O23" s="58"/>
      <c r="P23" s="58"/>
      <c r="Q23" s="40"/>
      <c r="R23" s="94"/>
      <c r="S23" s="113"/>
      <c r="T23" s="113"/>
      <c r="W23" s="28"/>
      <c r="X23" s="29"/>
      <c r="Y23" s="74"/>
      <c r="Z23" s="39"/>
      <c r="AA23" s="93"/>
      <c r="AB23" s="58"/>
      <c r="AC23" s="39"/>
      <c r="AD23" s="93"/>
      <c r="AE23" s="39"/>
      <c r="AF23" s="93"/>
      <c r="AG23" s="76"/>
      <c r="AH23" s="93"/>
      <c r="AI23" s="58"/>
      <c r="AJ23" s="58"/>
      <c r="AK23" s="40"/>
      <c r="AL23" s="94"/>
    </row>
    <row r="24" spans="2:38" x14ac:dyDescent="0.2">
      <c r="B24" s="30"/>
      <c r="C24" s="30"/>
      <c r="D24" s="56"/>
      <c r="E24" s="69"/>
      <c r="F24" s="42"/>
      <c r="G24" s="69"/>
      <c r="H24" s="59"/>
      <c r="I24" s="42"/>
      <c r="J24" s="69"/>
      <c r="K24" s="42"/>
      <c r="L24" s="69"/>
      <c r="M24" s="56"/>
      <c r="N24" s="69"/>
      <c r="O24" s="59"/>
      <c r="P24" s="59"/>
      <c r="Q24" s="42"/>
      <c r="R24" s="88"/>
      <c r="S24" s="113"/>
      <c r="T24" s="113"/>
      <c r="W24" s="30"/>
      <c r="X24" s="31"/>
      <c r="Y24" s="64"/>
      <c r="Z24" s="42"/>
      <c r="AA24" s="69"/>
      <c r="AB24" s="59"/>
      <c r="AC24" s="42"/>
      <c r="AD24" s="69"/>
      <c r="AE24" s="42"/>
      <c r="AF24" s="69"/>
      <c r="AG24" s="56"/>
      <c r="AH24" s="69"/>
      <c r="AI24" s="59"/>
      <c r="AJ24" s="59"/>
      <c r="AK24" s="42"/>
      <c r="AL24" s="88"/>
    </row>
    <row r="25" spans="2:38" ht="13.5" thickBot="1" x14ac:dyDescent="0.25">
      <c r="B25" s="51"/>
      <c r="C25" s="51"/>
      <c r="D25" s="141"/>
      <c r="E25" s="105"/>
      <c r="F25" s="54"/>
      <c r="G25" s="105"/>
      <c r="H25" s="55"/>
      <c r="I25" s="54"/>
      <c r="J25" s="105"/>
      <c r="K25" s="53"/>
      <c r="L25" s="105"/>
      <c r="M25" s="54"/>
      <c r="N25" s="105"/>
      <c r="O25" s="55"/>
      <c r="P25" s="55"/>
      <c r="Q25" s="53"/>
      <c r="R25" s="106"/>
      <c r="S25" s="113"/>
      <c r="T25" s="113"/>
      <c r="W25" s="51"/>
      <c r="X25" s="51"/>
      <c r="Y25" s="52"/>
      <c r="Z25" s="54"/>
      <c r="AA25" s="105"/>
      <c r="AB25" s="55"/>
      <c r="AC25" s="54"/>
      <c r="AD25" s="105"/>
      <c r="AE25" s="53"/>
      <c r="AF25" s="105"/>
      <c r="AG25" s="54"/>
      <c r="AH25" s="105"/>
      <c r="AI25" s="55"/>
      <c r="AJ25" s="55"/>
      <c r="AK25" s="53"/>
      <c r="AL25" s="106"/>
    </row>
    <row r="26" spans="2:38" x14ac:dyDescent="0.2">
      <c r="F26" s="2"/>
      <c r="I26" s="44"/>
      <c r="Z26" s="2"/>
    </row>
    <row r="28" spans="2:38" ht="13.5" thickBot="1" x14ac:dyDescent="0.25">
      <c r="B28" s="107"/>
      <c r="C28" s="107"/>
      <c r="D28" s="107"/>
      <c r="E28" s="107"/>
      <c r="F28" s="297"/>
      <c r="G28" s="297"/>
      <c r="H28" s="107"/>
      <c r="I28" s="297"/>
      <c r="J28" s="297"/>
      <c r="K28" s="297"/>
      <c r="L28" s="297"/>
      <c r="M28" s="297"/>
      <c r="N28" s="297"/>
      <c r="O28" s="107"/>
      <c r="P28" s="107"/>
      <c r="Q28" s="297"/>
      <c r="R28" s="297"/>
      <c r="S28" s="107"/>
      <c r="T28" s="107"/>
      <c r="W28" s="107"/>
      <c r="X28" s="107"/>
      <c r="Y28" s="107"/>
      <c r="Z28" s="297"/>
      <c r="AA28" s="297"/>
      <c r="AB28" s="107"/>
      <c r="AC28" s="297"/>
      <c r="AD28" s="297"/>
      <c r="AE28" s="297"/>
      <c r="AF28" s="297"/>
      <c r="AG28" s="297"/>
      <c r="AH28" s="297"/>
      <c r="AI28" s="107"/>
      <c r="AJ28" s="107"/>
      <c r="AK28" s="297"/>
      <c r="AL28" s="297"/>
    </row>
    <row r="29" spans="2:38" x14ac:dyDescent="0.2">
      <c r="B29" s="298" t="s">
        <v>11</v>
      </c>
      <c r="C29" s="299"/>
      <c r="D29" s="302">
        <f>COUNT(E11:E25)</f>
        <v>12</v>
      </c>
      <c r="E29" s="301"/>
      <c r="F29" s="302">
        <f>COUNT(G11:G25)</f>
        <v>12</v>
      </c>
      <c r="G29" s="301">
        <f>COUNT(G11:G25)</f>
        <v>12</v>
      </c>
      <c r="H29" s="16">
        <f>COUNT(H11:H25)</f>
        <v>12</v>
      </c>
      <c r="I29" s="302">
        <f>COUNT(J11:J25)</f>
        <v>12</v>
      </c>
      <c r="J29" s="301"/>
      <c r="K29" s="302">
        <f>COUNT(L11:L25)</f>
        <v>12</v>
      </c>
      <c r="L29" s="301"/>
      <c r="M29" s="302">
        <f>COUNT(N11:N25)</f>
        <v>12</v>
      </c>
      <c r="N29" s="301"/>
      <c r="O29" s="16">
        <f>COUNT(O11:O25)</f>
        <v>12</v>
      </c>
      <c r="P29" s="16">
        <f>COUNT(P11:P25)</f>
        <v>12</v>
      </c>
      <c r="Q29" s="302">
        <f>COUNT(R11:R25)</f>
        <v>12</v>
      </c>
      <c r="R29" s="301"/>
      <c r="W29" s="298" t="s">
        <v>11</v>
      </c>
      <c r="X29" s="299"/>
      <c r="Y29" s="16">
        <f>COUNT(Y11:Y25)</f>
        <v>0</v>
      </c>
      <c r="Z29" s="302">
        <f>COUNT(AA11:AA25)</f>
        <v>0</v>
      </c>
      <c r="AA29" s="301">
        <f>COUNT(AA11:AA25)</f>
        <v>0</v>
      </c>
      <c r="AB29" s="16">
        <f>COUNT(AB11:AB25)</f>
        <v>0</v>
      </c>
      <c r="AC29" s="302">
        <f>COUNT(AD11:AD25)</f>
        <v>0</v>
      </c>
      <c r="AD29" s="301"/>
      <c r="AE29" s="302">
        <f>COUNT(AF11:AF25)</f>
        <v>0</v>
      </c>
      <c r="AF29" s="301"/>
      <c r="AG29" s="302">
        <f>COUNT(AH11:AH25)</f>
        <v>0</v>
      </c>
      <c r="AH29" s="301"/>
      <c r="AI29" s="16">
        <f>COUNT(AI11:AI25)</f>
        <v>0</v>
      </c>
      <c r="AJ29" s="16">
        <f>COUNT(AJ11:AJ22)</f>
        <v>0</v>
      </c>
      <c r="AK29" s="302">
        <f>COUNT(AL11:AL25)</f>
        <v>0</v>
      </c>
      <c r="AL29" s="301"/>
    </row>
    <row r="30" spans="2:38" x14ac:dyDescent="0.2">
      <c r="B30" s="24"/>
      <c r="C30" s="25"/>
      <c r="D30" s="309"/>
      <c r="E30" s="308"/>
      <c r="F30" s="8"/>
      <c r="G30" s="9"/>
      <c r="H30" s="10"/>
      <c r="I30" s="309"/>
      <c r="J30" s="308"/>
      <c r="K30" s="309"/>
      <c r="L30" s="308"/>
      <c r="M30" s="309"/>
      <c r="N30" s="308"/>
      <c r="O30" s="10"/>
      <c r="P30" s="10"/>
      <c r="Q30" s="309"/>
      <c r="R30" s="310"/>
      <c r="S30" s="81"/>
      <c r="T30" s="81"/>
      <c r="W30" s="24"/>
      <c r="X30" s="25"/>
      <c r="Y30" s="7"/>
      <c r="Z30" s="8"/>
      <c r="AA30" s="9"/>
      <c r="AB30" s="10"/>
      <c r="AC30" s="309"/>
      <c r="AD30" s="308"/>
      <c r="AE30" s="309"/>
      <c r="AF30" s="308"/>
      <c r="AG30" s="309"/>
      <c r="AH30" s="308"/>
      <c r="AI30" s="10"/>
      <c r="AJ30" s="10"/>
      <c r="AK30" s="309"/>
      <c r="AL30" s="310"/>
    </row>
    <row r="31" spans="2:38" x14ac:dyDescent="0.2">
      <c r="B31" s="303" t="s">
        <v>12</v>
      </c>
      <c r="C31" s="304"/>
      <c r="D31" s="107" t="s">
        <v>10</v>
      </c>
      <c r="E31" s="12">
        <f>MIN(E11:E25)</f>
        <v>5</v>
      </c>
      <c r="F31" s="107"/>
      <c r="G31" s="12">
        <f>MIN(G11:G25)</f>
        <v>1</v>
      </c>
      <c r="H31" s="13">
        <f>MIN(H11:H25)</f>
        <v>6.85</v>
      </c>
      <c r="I31" s="305">
        <f>MIN(J11:J25)</f>
        <v>2</v>
      </c>
      <c r="J31" s="306"/>
      <c r="K31" s="107" t="s">
        <v>10</v>
      </c>
      <c r="L31" s="12">
        <f>MIN(L11:L25)</f>
        <v>5</v>
      </c>
      <c r="M31" s="12" t="s">
        <v>10</v>
      </c>
      <c r="N31" s="13">
        <f>MIN(N11:N25)</f>
        <v>2.7</v>
      </c>
      <c r="O31" s="13">
        <f>MIN(O11:O25)</f>
        <v>0.05</v>
      </c>
      <c r="P31" s="13">
        <f>MIN(P11:P22)</f>
        <v>0.2</v>
      </c>
      <c r="Q31" s="107" t="s">
        <v>10</v>
      </c>
      <c r="R31" s="17">
        <f>MIN(R11:R25)</f>
        <v>0.5</v>
      </c>
      <c r="S31" s="82"/>
      <c r="T31" s="82"/>
      <c r="W31" s="303" t="s">
        <v>12</v>
      </c>
      <c r="X31" s="304"/>
      <c r="Y31" s="11">
        <f>MIN(Y11:Y25)</f>
        <v>0</v>
      </c>
      <c r="Z31" s="107"/>
      <c r="AA31" s="12">
        <f>MIN(AA11:AA25)</f>
        <v>0</v>
      </c>
      <c r="AB31" s="13">
        <f>MIN(AB11:AB25)</f>
        <v>0</v>
      </c>
      <c r="AC31" s="305">
        <f>MIN(AD11:AD25)</f>
        <v>0</v>
      </c>
      <c r="AD31" s="306"/>
      <c r="AE31" s="107" t="s">
        <v>10</v>
      </c>
      <c r="AF31" s="12">
        <f>MIN(AF11:AF25)</f>
        <v>0</v>
      </c>
      <c r="AG31" s="12" t="s">
        <v>10</v>
      </c>
      <c r="AH31" s="13">
        <f>MIN(AH11:AH25)</f>
        <v>0</v>
      </c>
      <c r="AI31" s="13">
        <f>MIN(AI11:AI25)</f>
        <v>0</v>
      </c>
      <c r="AJ31" s="13">
        <f>MIN(AJ11:AJ22)</f>
        <v>0</v>
      </c>
      <c r="AK31" s="107" t="s">
        <v>10</v>
      </c>
      <c r="AL31" s="17">
        <f>MIN(AL11:AL25)</f>
        <v>0</v>
      </c>
    </row>
    <row r="32" spans="2:38" x14ac:dyDescent="0.2">
      <c r="B32" s="24"/>
      <c r="C32" s="25"/>
      <c r="D32" s="309"/>
      <c r="E32" s="308"/>
      <c r="F32" s="8"/>
      <c r="G32" s="9"/>
      <c r="H32" s="10"/>
      <c r="I32" s="309"/>
      <c r="J32" s="308"/>
      <c r="K32" s="309"/>
      <c r="L32" s="308"/>
      <c r="M32" s="309"/>
      <c r="N32" s="308"/>
      <c r="O32" s="10"/>
      <c r="P32" s="10"/>
      <c r="Q32" s="309"/>
      <c r="R32" s="310"/>
      <c r="S32" s="81"/>
      <c r="T32" s="81"/>
      <c r="W32" s="24"/>
      <c r="X32" s="25"/>
      <c r="Y32" s="7"/>
      <c r="Z32" s="8"/>
      <c r="AA32" s="9"/>
      <c r="AB32" s="10"/>
      <c r="AC32" s="309"/>
      <c r="AD32" s="308"/>
      <c r="AE32" s="309"/>
      <c r="AF32" s="308"/>
      <c r="AG32" s="309"/>
      <c r="AH32" s="308"/>
      <c r="AI32" s="10"/>
      <c r="AJ32" s="10"/>
      <c r="AK32" s="309"/>
      <c r="AL32" s="310"/>
    </row>
    <row r="33" spans="2:39" x14ac:dyDescent="0.2">
      <c r="B33" s="303" t="s">
        <v>13</v>
      </c>
      <c r="C33" s="304"/>
      <c r="D33" s="314">
        <f>SUM(E11:E25)/D29</f>
        <v>5</v>
      </c>
      <c r="E33" s="313">
        <f>SUM(E11:E28)/9</f>
        <v>6.666666666666667</v>
      </c>
      <c r="F33" s="314">
        <f>SUM(G11:G25)/F29</f>
        <v>1.75</v>
      </c>
      <c r="G33" s="313"/>
      <c r="H33" s="109">
        <f>SUM(H11:H25)/H29</f>
        <v>7.2175000000000011</v>
      </c>
      <c r="I33" s="314">
        <f>SUM(J11:J25)/I29</f>
        <v>88.583333333333329</v>
      </c>
      <c r="J33" s="313"/>
      <c r="K33" s="314">
        <f>SUM(L11:L25)/K29</f>
        <v>5</v>
      </c>
      <c r="L33" s="313">
        <f>SUM(L11:L28)/9</f>
        <v>6.666666666666667</v>
      </c>
      <c r="M33" s="314">
        <f>SUM(N11:N25)/M29</f>
        <v>4.6083333333333334</v>
      </c>
      <c r="N33" s="313"/>
      <c r="O33" s="109">
        <f>SUM(O11:O25)/O29</f>
        <v>0.65166666666666673</v>
      </c>
      <c r="P33" s="109">
        <f>SUM(P11:P22)/P29</f>
        <v>0.27666666666666678</v>
      </c>
      <c r="Q33" s="314">
        <f>SUM(R11:R25)/Q29</f>
        <v>0.5</v>
      </c>
      <c r="R33" s="315"/>
      <c r="S33" s="140"/>
      <c r="T33" s="140"/>
      <c r="W33" s="303" t="s">
        <v>13</v>
      </c>
      <c r="X33" s="304"/>
      <c r="Y33" s="108" t="e">
        <f>SUM(Y11:Y25)/Y29</f>
        <v>#DIV/0!</v>
      </c>
      <c r="Z33" s="314" t="e">
        <f>SUM(AA11:AA25)/Z29</f>
        <v>#DIV/0!</v>
      </c>
      <c r="AA33" s="313"/>
      <c r="AB33" s="109" t="e">
        <f>SUM(AB11:AB25)/AB29</f>
        <v>#DIV/0!</v>
      </c>
      <c r="AC33" s="314" t="e">
        <f>SUM(AD11:AD25)/AC29</f>
        <v>#DIV/0!</v>
      </c>
      <c r="AD33" s="313"/>
      <c r="AE33" s="314" t="e">
        <f>SUM(AF11:AF25)/AE29</f>
        <v>#DIV/0!</v>
      </c>
      <c r="AF33" s="313">
        <f>SUM(AF11:AF28)/9</f>
        <v>0</v>
      </c>
      <c r="AG33" s="314" t="e">
        <f>SUM(AH11:AH25)/AG29</f>
        <v>#DIV/0!</v>
      </c>
      <c r="AH33" s="313"/>
      <c r="AI33" s="109" t="e">
        <f>SUM(AI11:AI25)/AI29</f>
        <v>#DIV/0!</v>
      </c>
      <c r="AJ33" s="109" t="e">
        <f>SUM(AJ11:AJ22)/AJ29</f>
        <v>#DIV/0!</v>
      </c>
      <c r="AK33" s="314" t="e">
        <f>SUM(AL11:AL25)/AK29</f>
        <v>#DIV/0!</v>
      </c>
      <c r="AL33" s="315"/>
    </row>
    <row r="34" spans="2:39" x14ac:dyDescent="0.2">
      <c r="B34" s="24"/>
      <c r="C34" s="25"/>
      <c r="D34" s="309"/>
      <c r="E34" s="308"/>
      <c r="F34" s="309"/>
      <c r="G34" s="308"/>
      <c r="H34" s="10"/>
      <c r="I34" s="309"/>
      <c r="J34" s="308"/>
      <c r="K34" s="309"/>
      <c r="L34" s="308"/>
      <c r="M34" s="309"/>
      <c r="N34" s="308"/>
      <c r="O34" s="10"/>
      <c r="P34" s="10"/>
      <c r="Q34" s="309"/>
      <c r="R34" s="310"/>
      <c r="S34" s="81"/>
      <c r="T34" s="81"/>
      <c r="W34" s="24"/>
      <c r="X34" s="25"/>
      <c r="Y34" s="7"/>
      <c r="Z34" s="309"/>
      <c r="AA34" s="308"/>
      <c r="AB34" s="10"/>
      <c r="AC34" s="309"/>
      <c r="AD34" s="308"/>
      <c r="AE34" s="309"/>
      <c r="AF34" s="308"/>
      <c r="AG34" s="309"/>
      <c r="AH34" s="308"/>
      <c r="AI34" s="10"/>
      <c r="AJ34" s="10"/>
      <c r="AK34" s="309"/>
      <c r="AL34" s="310"/>
    </row>
    <row r="35" spans="2:39" ht="13.5" thickBot="1" x14ac:dyDescent="0.25">
      <c r="B35" s="316" t="s">
        <v>14</v>
      </c>
      <c r="C35" s="317"/>
      <c r="D35" s="320">
        <f>MAX(E11:E25)</f>
        <v>5</v>
      </c>
      <c r="E35" s="319"/>
      <c r="F35" s="320">
        <f>MAX(G11:G25)</f>
        <v>4</v>
      </c>
      <c r="G35" s="319"/>
      <c r="H35" s="15">
        <f>MAX(H11:H25)</f>
        <v>7.86</v>
      </c>
      <c r="I35" s="320">
        <f>MAX(J11:J25)</f>
        <v>370</v>
      </c>
      <c r="J35" s="319"/>
      <c r="K35" s="320">
        <f>MAX(L11:L25)</f>
        <v>5</v>
      </c>
      <c r="L35" s="319"/>
      <c r="M35" s="320">
        <f>MAX(N11:N25)</f>
        <v>8.8000000000000007</v>
      </c>
      <c r="N35" s="319"/>
      <c r="O35" s="15">
        <f>MAX(O11:O25)</f>
        <v>1.9</v>
      </c>
      <c r="P35" s="15">
        <f>MAX(P11:P22)</f>
        <v>0.54</v>
      </c>
      <c r="Q35" s="320">
        <f>MAX(R11:R25)</f>
        <v>0.5</v>
      </c>
      <c r="R35" s="321"/>
      <c r="S35" s="82"/>
      <c r="T35" s="82"/>
      <c r="W35" s="316" t="s">
        <v>14</v>
      </c>
      <c r="X35" s="317"/>
      <c r="Y35" s="14">
        <f>MAX(Y11:Y25)</f>
        <v>0</v>
      </c>
      <c r="Z35" s="320">
        <f>MAX(AA11:AA25)</f>
        <v>0</v>
      </c>
      <c r="AA35" s="319"/>
      <c r="AB35" s="15">
        <f>MAX(AB11:AB25)</f>
        <v>0</v>
      </c>
      <c r="AC35" s="320">
        <f>MAX(AD11:AD25)</f>
        <v>0</v>
      </c>
      <c r="AD35" s="319"/>
      <c r="AE35" s="320">
        <f>MAX(AF11:AF25)</f>
        <v>0</v>
      </c>
      <c r="AF35" s="319"/>
      <c r="AG35" s="320">
        <f>MAX(AH11:AH25)</f>
        <v>0</v>
      </c>
      <c r="AH35" s="319"/>
      <c r="AI35" s="15">
        <f>MAX(AI11:AI25)</f>
        <v>0</v>
      </c>
      <c r="AJ35" s="15">
        <f>MAX(AJ11:AJ22)</f>
        <v>0</v>
      </c>
      <c r="AK35" s="320">
        <f>MAX(AL11:AL25)</f>
        <v>0</v>
      </c>
      <c r="AL35" s="321"/>
    </row>
    <row r="37" spans="2:39" ht="13.5" hidden="1" thickBot="1" x14ac:dyDescent="0.25">
      <c r="X37" s="38">
        <v>0</v>
      </c>
    </row>
    <row r="38" spans="2:39" ht="13.5" hidden="1" thickBot="1" x14ac:dyDescent="0.25">
      <c r="Y38" s="129" t="e">
        <f>$X$37*Y33</f>
        <v>#DIV/0!</v>
      </c>
      <c r="Z38" s="322" t="e">
        <f>$X$37*Z33</f>
        <v>#DIV/0!</v>
      </c>
      <c r="AA38" s="323"/>
      <c r="AB38" s="129" t="e">
        <f>$X$37*AB33</f>
        <v>#DIV/0!</v>
      </c>
      <c r="AC38" s="322" t="e">
        <f>$X$37*AC33</f>
        <v>#DIV/0!</v>
      </c>
      <c r="AD38" s="323"/>
      <c r="AE38" s="322" t="e">
        <f>$X$37*AE33</f>
        <v>#DIV/0!</v>
      </c>
      <c r="AF38" s="323"/>
      <c r="AG38" s="322" t="e">
        <f>$X$37*AG33</f>
        <v>#DIV/0!</v>
      </c>
      <c r="AH38" s="323"/>
      <c r="AI38" s="129" t="e">
        <f>$X$37*AI33</f>
        <v>#DIV/0!</v>
      </c>
      <c r="AJ38" s="129" t="e">
        <f>$X$37*AJ33</f>
        <v>#DIV/0!</v>
      </c>
      <c r="AK38" s="322" t="e">
        <f>$X$37*AK33</f>
        <v>#DIV/0!</v>
      </c>
      <c r="AL38" s="323"/>
    </row>
    <row r="39" spans="2:39" ht="38.25" customHeight="1" x14ac:dyDescent="0.25">
      <c r="D39" s="18" t="s">
        <v>17</v>
      </c>
      <c r="E39" s="18"/>
      <c r="F39" s="5"/>
      <c r="O39" s="279" t="s">
        <v>18</v>
      </c>
      <c r="P39" s="279"/>
      <c r="Q39" s="19"/>
      <c r="R39" s="22"/>
      <c r="S39" s="22"/>
      <c r="T39" s="22"/>
    </row>
    <row r="40" spans="2:39" ht="16.5" thickBot="1" x14ac:dyDescent="0.3">
      <c r="D40" s="18" t="s">
        <v>0</v>
      </c>
      <c r="E40" s="18"/>
      <c r="F40" s="5"/>
      <c r="O40" s="19"/>
      <c r="P40" s="19"/>
      <c r="Q40" s="19"/>
      <c r="R40" s="22"/>
      <c r="S40" s="22"/>
      <c r="T40" s="22"/>
    </row>
    <row r="41" spans="2:39" ht="16.5" thickBot="1" x14ac:dyDescent="0.3">
      <c r="B41"/>
      <c r="D41" s="18" t="s">
        <v>1</v>
      </c>
      <c r="E41" s="18"/>
      <c r="F41" s="5"/>
      <c r="H41" s="280">
        <v>2</v>
      </c>
      <c r="I41" s="281"/>
    </row>
    <row r="42" spans="2:39" ht="16.5" thickBot="1" x14ac:dyDescent="0.3">
      <c r="D42" s="18" t="s">
        <v>2</v>
      </c>
      <c r="E42" s="18"/>
      <c r="F42" s="5"/>
      <c r="H42" s="280" t="s">
        <v>42</v>
      </c>
      <c r="I42" s="281"/>
    </row>
    <row r="43" spans="2:39" ht="16.5" thickBot="1" x14ac:dyDescent="0.3">
      <c r="D43" s="18" t="s">
        <v>19</v>
      </c>
      <c r="E43" s="18"/>
      <c r="F43" s="5"/>
      <c r="H43" s="280" t="s">
        <v>20</v>
      </c>
      <c r="I43" s="281"/>
      <c r="AM43" s="1"/>
    </row>
    <row r="44" spans="2:39" ht="16.5" thickBot="1" x14ac:dyDescent="0.3">
      <c r="D44" s="18" t="s">
        <v>21</v>
      </c>
      <c r="E44" s="18"/>
      <c r="F44" s="5"/>
      <c r="H44" s="287"/>
      <c r="I44" s="288"/>
      <c r="AM44" s="1"/>
    </row>
    <row r="45" spans="2:39" ht="21" thickBot="1" x14ac:dyDescent="0.35">
      <c r="X45" s="362" t="s">
        <v>40</v>
      </c>
      <c r="Y45" s="362"/>
      <c r="Z45" s="362"/>
      <c r="AA45" s="362"/>
      <c r="AB45" s="362"/>
      <c r="AC45" s="362"/>
      <c r="AD45" s="362"/>
      <c r="AE45" s="362"/>
      <c r="AF45" s="362"/>
      <c r="AG45" s="362"/>
      <c r="AH45" s="362"/>
      <c r="AM45" s="1"/>
    </row>
    <row r="46" spans="2:39" s="1" customFormat="1" ht="65.25" customHeight="1" thickBot="1" x14ac:dyDescent="0.25">
      <c r="B46" s="23" t="s">
        <v>22</v>
      </c>
      <c r="C46" s="66" t="s">
        <v>35</v>
      </c>
      <c r="D46" s="290" t="s">
        <v>23</v>
      </c>
      <c r="E46" s="291"/>
      <c r="F46" s="292" t="s">
        <v>3</v>
      </c>
      <c r="G46" s="291"/>
      <c r="H46" s="4" t="s">
        <v>4</v>
      </c>
      <c r="I46" s="292" t="s">
        <v>5</v>
      </c>
      <c r="J46" s="291"/>
      <c r="K46" s="292" t="s">
        <v>6</v>
      </c>
      <c r="L46" s="291"/>
      <c r="M46" s="292" t="s">
        <v>7</v>
      </c>
      <c r="N46" s="291"/>
      <c r="O46" s="3" t="s">
        <v>8</v>
      </c>
      <c r="P46" s="3" t="s">
        <v>27</v>
      </c>
      <c r="Q46" s="292" t="s">
        <v>9</v>
      </c>
      <c r="R46" s="293"/>
      <c r="S46" s="79" t="s">
        <v>37</v>
      </c>
      <c r="T46" s="79" t="s">
        <v>38</v>
      </c>
      <c r="W46" s="23" t="s">
        <v>22</v>
      </c>
      <c r="X46" s="66" t="s">
        <v>35</v>
      </c>
      <c r="Y46" s="21" t="s">
        <v>34</v>
      </c>
      <c r="Z46" s="292" t="s">
        <v>3</v>
      </c>
      <c r="AA46" s="291"/>
      <c r="AB46" s="4" t="s">
        <v>4</v>
      </c>
      <c r="AC46" s="292" t="s">
        <v>5</v>
      </c>
      <c r="AD46" s="291"/>
      <c r="AE46" s="292" t="s">
        <v>6</v>
      </c>
      <c r="AF46" s="291"/>
      <c r="AG46" s="292" t="s">
        <v>7</v>
      </c>
      <c r="AH46" s="291"/>
      <c r="AI46" s="3" t="s">
        <v>8</v>
      </c>
      <c r="AJ46" s="292" t="s">
        <v>9</v>
      </c>
      <c r="AK46" s="293"/>
      <c r="AL46" s="79" t="s">
        <v>37</v>
      </c>
      <c r="AM46" s="79" t="s">
        <v>38</v>
      </c>
    </row>
    <row r="47" spans="2:39" s="1" customFormat="1" ht="15.75" customHeight="1" x14ac:dyDescent="0.2">
      <c r="B47" s="282"/>
      <c r="C47" s="282"/>
      <c r="D47" s="284" t="s">
        <v>24</v>
      </c>
      <c r="E47" s="285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8"/>
      <c r="S47" s="2"/>
      <c r="T47" s="2"/>
      <c r="W47" s="83"/>
      <c r="X47" s="83"/>
      <c r="Y47" s="284" t="s">
        <v>41</v>
      </c>
      <c r="Z47" s="285"/>
      <c r="AA47" s="285"/>
      <c r="AB47" s="285"/>
      <c r="AC47" s="285"/>
      <c r="AD47" s="285"/>
      <c r="AE47" s="285"/>
      <c r="AF47" s="285"/>
      <c r="AG47" s="285"/>
      <c r="AH47" s="285"/>
      <c r="AI47" s="285"/>
      <c r="AJ47" s="285"/>
      <c r="AK47" s="286"/>
      <c r="AL47" s="79"/>
      <c r="AM47" s="79"/>
    </row>
    <row r="48" spans="2:39" s="1" customFormat="1" ht="13.5" thickBot="1" x14ac:dyDescent="0.25">
      <c r="B48" s="283"/>
      <c r="C48" s="283"/>
      <c r="D48" s="294" t="s">
        <v>25</v>
      </c>
      <c r="E48" s="295"/>
      <c r="F48" s="369"/>
      <c r="G48" s="369"/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70"/>
      <c r="S48" s="2"/>
      <c r="T48" s="2"/>
      <c r="W48" s="30">
        <v>43691</v>
      </c>
      <c r="X48" s="31">
        <v>43705</v>
      </c>
      <c r="Y48" s="73">
        <v>5</v>
      </c>
      <c r="Z48" s="71"/>
      <c r="AA48" s="84">
        <v>7</v>
      </c>
      <c r="AB48" s="85">
        <v>7.24</v>
      </c>
      <c r="AC48" s="71"/>
      <c r="AD48" s="84">
        <v>6700</v>
      </c>
      <c r="AE48" s="71" t="s">
        <v>10</v>
      </c>
      <c r="AF48" s="84">
        <v>5</v>
      </c>
      <c r="AG48" s="72"/>
      <c r="AH48" s="84">
        <v>9.6</v>
      </c>
      <c r="AI48" s="85">
        <v>0.19</v>
      </c>
      <c r="AJ48" s="71"/>
      <c r="AK48" s="86">
        <v>0.7</v>
      </c>
      <c r="AL48" s="87"/>
      <c r="AM48" s="87"/>
    </row>
    <row r="49" spans="2:39" x14ac:dyDescent="0.2">
      <c r="B49" s="28">
        <v>43936</v>
      </c>
      <c r="C49" s="75">
        <v>43950</v>
      </c>
      <c r="D49" s="72" t="s">
        <v>10</v>
      </c>
      <c r="E49" s="84">
        <v>5</v>
      </c>
      <c r="F49" s="47"/>
      <c r="G49" s="100">
        <v>7</v>
      </c>
      <c r="H49" s="65">
        <v>7.9</v>
      </c>
      <c r="I49" s="47"/>
      <c r="J49" s="100">
        <v>350</v>
      </c>
      <c r="K49" s="43" t="s">
        <v>10</v>
      </c>
      <c r="L49" s="100">
        <v>5</v>
      </c>
      <c r="M49" s="47"/>
      <c r="N49" s="100">
        <v>5.6</v>
      </c>
      <c r="O49" s="65">
        <v>0.66</v>
      </c>
      <c r="P49" s="65">
        <v>0.7</v>
      </c>
      <c r="Q49" s="43"/>
      <c r="R49" s="88">
        <v>1</v>
      </c>
      <c r="S49" s="113">
        <v>64</v>
      </c>
      <c r="T49" s="113">
        <v>68</v>
      </c>
      <c r="U49" s="107"/>
      <c r="W49" s="30">
        <v>43727</v>
      </c>
      <c r="X49" s="31">
        <v>43739</v>
      </c>
      <c r="Y49" s="64">
        <v>5</v>
      </c>
      <c r="Z49" s="42"/>
      <c r="AA49" s="69">
        <v>6</v>
      </c>
      <c r="AB49" s="59">
        <v>7.28</v>
      </c>
      <c r="AC49" s="42"/>
      <c r="AD49" s="69">
        <v>1300</v>
      </c>
      <c r="AE49" s="42" t="s">
        <v>10</v>
      </c>
      <c r="AF49" s="69">
        <v>5</v>
      </c>
      <c r="AG49" s="56"/>
      <c r="AH49" s="69">
        <v>7.7</v>
      </c>
      <c r="AI49" s="59">
        <v>0.15</v>
      </c>
      <c r="AJ49" s="42"/>
      <c r="AK49" s="88">
        <v>1</v>
      </c>
      <c r="AL49" s="87"/>
      <c r="AM49" s="87"/>
    </row>
    <row r="50" spans="2:39" x14ac:dyDescent="0.2">
      <c r="B50" s="30">
        <v>43962</v>
      </c>
      <c r="C50" s="30">
        <v>43976</v>
      </c>
      <c r="D50" s="72" t="s">
        <v>10</v>
      </c>
      <c r="E50" s="89">
        <v>5</v>
      </c>
      <c r="F50" s="35"/>
      <c r="G50" s="89">
        <v>11</v>
      </c>
      <c r="H50" s="41">
        <v>7.73</v>
      </c>
      <c r="I50" s="35"/>
      <c r="J50" s="89">
        <v>17</v>
      </c>
      <c r="K50" s="36" t="s">
        <v>10</v>
      </c>
      <c r="L50" s="90">
        <v>5</v>
      </c>
      <c r="M50" s="37"/>
      <c r="N50" s="89">
        <v>10</v>
      </c>
      <c r="O50" s="41">
        <v>0.26</v>
      </c>
      <c r="P50" s="41">
        <v>0.52</v>
      </c>
      <c r="Q50" s="36"/>
      <c r="R50" s="91">
        <v>1.3</v>
      </c>
      <c r="S50" s="113">
        <v>68</v>
      </c>
      <c r="T50" s="113">
        <v>73</v>
      </c>
      <c r="U50" s="107"/>
      <c r="W50" s="26">
        <v>43755</v>
      </c>
      <c r="X50" s="27">
        <v>43768</v>
      </c>
      <c r="Y50" s="63">
        <v>5</v>
      </c>
      <c r="Z50" s="35"/>
      <c r="AA50" s="89">
        <v>5</v>
      </c>
      <c r="AB50" s="41">
        <v>7.2</v>
      </c>
      <c r="AC50" s="35"/>
      <c r="AD50" s="89">
        <v>1400</v>
      </c>
      <c r="AE50" s="36" t="s">
        <v>10</v>
      </c>
      <c r="AF50" s="90">
        <v>5</v>
      </c>
      <c r="AG50" s="37"/>
      <c r="AH50" s="89">
        <v>9.5</v>
      </c>
      <c r="AI50" s="41">
        <v>0.24</v>
      </c>
      <c r="AJ50" s="36"/>
      <c r="AK50" s="91">
        <v>2.1</v>
      </c>
      <c r="AL50" s="87">
        <v>64</v>
      </c>
      <c r="AM50" s="87">
        <v>68</v>
      </c>
    </row>
    <row r="51" spans="2:39" x14ac:dyDescent="0.2">
      <c r="B51" s="26">
        <v>43985</v>
      </c>
      <c r="C51" s="26">
        <v>44000</v>
      </c>
      <c r="D51" s="56" t="s">
        <v>10</v>
      </c>
      <c r="E51" s="69">
        <v>5</v>
      </c>
      <c r="F51" s="35"/>
      <c r="G51" s="89">
        <v>5</v>
      </c>
      <c r="H51" s="41">
        <v>7.51</v>
      </c>
      <c r="I51" s="35"/>
      <c r="J51" s="89">
        <v>41</v>
      </c>
      <c r="K51" s="35" t="s">
        <v>10</v>
      </c>
      <c r="L51" s="89">
        <v>5</v>
      </c>
      <c r="M51" s="37"/>
      <c r="N51" s="89">
        <v>9.1999999999999993</v>
      </c>
      <c r="O51" s="41">
        <v>0.09</v>
      </c>
      <c r="P51" s="41">
        <v>0.41</v>
      </c>
      <c r="Q51" s="36" t="s">
        <v>10</v>
      </c>
      <c r="R51" s="91">
        <v>0.5</v>
      </c>
      <c r="S51" s="113">
        <v>73</v>
      </c>
      <c r="T51" s="113">
        <v>77</v>
      </c>
      <c r="U51" s="107"/>
      <c r="W51" s="28">
        <v>43901</v>
      </c>
      <c r="X51" s="29">
        <v>43914</v>
      </c>
      <c r="Y51" s="63">
        <v>5</v>
      </c>
      <c r="Z51" s="35"/>
      <c r="AA51" s="89">
        <v>4</v>
      </c>
      <c r="AB51" s="41">
        <v>7.4</v>
      </c>
      <c r="AC51" s="35"/>
      <c r="AD51" s="89">
        <v>2800</v>
      </c>
      <c r="AE51" s="36" t="s">
        <v>10</v>
      </c>
      <c r="AF51" s="90">
        <v>5</v>
      </c>
      <c r="AG51" s="37"/>
      <c r="AH51" s="89">
        <v>8.6999999999999993</v>
      </c>
      <c r="AI51" s="41">
        <v>0.56000000000000005</v>
      </c>
      <c r="AJ51" s="35"/>
      <c r="AK51" s="92">
        <v>1.3</v>
      </c>
      <c r="AL51" s="87">
        <v>69</v>
      </c>
      <c r="AM51" s="87">
        <v>73</v>
      </c>
    </row>
    <row r="52" spans="2:39" x14ac:dyDescent="0.2">
      <c r="B52" s="30">
        <v>44026</v>
      </c>
      <c r="C52" s="30">
        <v>44042</v>
      </c>
      <c r="D52" s="37" t="s">
        <v>10</v>
      </c>
      <c r="E52" s="89">
        <v>5</v>
      </c>
      <c r="F52" s="35"/>
      <c r="G52" s="89">
        <v>2</v>
      </c>
      <c r="H52" s="41">
        <v>7.82</v>
      </c>
      <c r="I52" s="35"/>
      <c r="J52" s="89">
        <v>10</v>
      </c>
      <c r="K52" s="36" t="s">
        <v>10</v>
      </c>
      <c r="L52" s="90">
        <v>5</v>
      </c>
      <c r="M52" s="37"/>
      <c r="N52" s="89">
        <v>8.1</v>
      </c>
      <c r="O52" s="41">
        <v>0.15</v>
      </c>
      <c r="P52" s="41">
        <v>0.28999999999999998</v>
      </c>
      <c r="Q52" s="36"/>
      <c r="R52" s="91">
        <v>0.7</v>
      </c>
      <c r="S52" s="113">
        <v>72</v>
      </c>
      <c r="T52" s="113">
        <v>76</v>
      </c>
      <c r="U52" s="107"/>
      <c r="W52" s="28">
        <v>43936</v>
      </c>
      <c r="X52" s="29">
        <v>43950</v>
      </c>
      <c r="Y52" s="74">
        <v>5</v>
      </c>
      <c r="Z52" s="39"/>
      <c r="AA52" s="93">
        <v>4</v>
      </c>
      <c r="AB52" s="58">
        <v>7.24</v>
      </c>
      <c r="AC52" s="39"/>
      <c r="AD52" s="93">
        <v>1100</v>
      </c>
      <c r="AE52" s="39" t="s">
        <v>10</v>
      </c>
      <c r="AF52" s="93">
        <v>5</v>
      </c>
      <c r="AG52" s="76"/>
      <c r="AH52" s="93">
        <v>6.6</v>
      </c>
      <c r="AI52" s="58">
        <v>0.44</v>
      </c>
      <c r="AJ52" s="40"/>
      <c r="AK52" s="94">
        <v>1.4</v>
      </c>
      <c r="AL52" s="87">
        <v>70</v>
      </c>
      <c r="AM52" s="87">
        <v>74</v>
      </c>
    </row>
    <row r="53" spans="2:39" x14ac:dyDescent="0.2">
      <c r="B53" s="28">
        <v>44054</v>
      </c>
      <c r="C53" s="28">
        <v>44067</v>
      </c>
      <c r="D53" s="76" t="s">
        <v>10</v>
      </c>
      <c r="E53" s="93">
        <v>5</v>
      </c>
      <c r="F53" s="39" t="s">
        <v>10</v>
      </c>
      <c r="G53" s="93">
        <v>1</v>
      </c>
      <c r="H53" s="58">
        <v>7.05</v>
      </c>
      <c r="I53" s="39"/>
      <c r="J53" s="93">
        <v>34</v>
      </c>
      <c r="K53" s="39" t="s">
        <v>10</v>
      </c>
      <c r="L53" s="93">
        <v>5</v>
      </c>
      <c r="M53" s="76"/>
      <c r="N53" s="93">
        <v>7.2</v>
      </c>
      <c r="O53" s="58">
        <v>0.22</v>
      </c>
      <c r="P53" s="58">
        <v>0.28000000000000003</v>
      </c>
      <c r="Q53" s="40" t="s">
        <v>10</v>
      </c>
      <c r="R53" s="94">
        <v>0.5</v>
      </c>
      <c r="S53" s="113">
        <v>72</v>
      </c>
      <c r="T53" s="113">
        <v>76</v>
      </c>
      <c r="U53" s="107"/>
      <c r="W53" s="30">
        <v>43962</v>
      </c>
      <c r="X53" s="30">
        <v>43976</v>
      </c>
      <c r="Y53" s="64">
        <v>5</v>
      </c>
      <c r="Z53" s="42"/>
      <c r="AA53" s="69">
        <v>2</v>
      </c>
      <c r="AB53" s="59">
        <v>7.36</v>
      </c>
      <c r="AC53" s="115"/>
      <c r="AD53" s="69">
        <v>9600</v>
      </c>
      <c r="AE53" s="42" t="s">
        <v>10</v>
      </c>
      <c r="AF53" s="69">
        <v>5</v>
      </c>
      <c r="AG53" s="56"/>
      <c r="AH53" s="69">
        <v>13</v>
      </c>
      <c r="AI53" s="59">
        <v>0.23</v>
      </c>
      <c r="AJ53" s="42"/>
      <c r="AK53" s="88">
        <v>1.8</v>
      </c>
      <c r="AL53" s="87">
        <v>70</v>
      </c>
      <c r="AM53" s="87">
        <v>74</v>
      </c>
    </row>
    <row r="54" spans="2:39" x14ac:dyDescent="0.2">
      <c r="B54" s="26">
        <v>44083</v>
      </c>
      <c r="C54" s="26">
        <v>44098</v>
      </c>
      <c r="D54" s="56" t="s">
        <v>10</v>
      </c>
      <c r="E54" s="93">
        <v>5</v>
      </c>
      <c r="F54" s="39" t="s">
        <v>10</v>
      </c>
      <c r="G54" s="93">
        <v>1</v>
      </c>
      <c r="H54" s="58">
        <v>8.42</v>
      </c>
      <c r="I54" s="39"/>
      <c r="J54" s="93">
        <v>2</v>
      </c>
      <c r="K54" s="39" t="s">
        <v>10</v>
      </c>
      <c r="L54" s="93">
        <v>5</v>
      </c>
      <c r="M54" s="76"/>
      <c r="N54" s="93">
        <v>7.1</v>
      </c>
      <c r="O54" s="58">
        <v>0.14000000000000001</v>
      </c>
      <c r="P54" s="58">
        <v>0.22</v>
      </c>
      <c r="Q54" s="40" t="s">
        <v>10</v>
      </c>
      <c r="R54" s="94">
        <v>0.5</v>
      </c>
      <c r="S54" s="113">
        <v>74</v>
      </c>
      <c r="T54" s="113">
        <v>78</v>
      </c>
      <c r="U54" s="107"/>
      <c r="W54" s="26">
        <v>43985</v>
      </c>
      <c r="X54" s="26">
        <v>44000</v>
      </c>
      <c r="Y54" s="64">
        <v>5</v>
      </c>
      <c r="Z54" s="42"/>
      <c r="AA54" s="69">
        <v>3</v>
      </c>
      <c r="AB54" s="59">
        <v>7.21</v>
      </c>
      <c r="AC54" s="115"/>
      <c r="AD54" s="69">
        <v>8800</v>
      </c>
      <c r="AE54" s="42" t="s">
        <v>10</v>
      </c>
      <c r="AF54" s="69">
        <v>5</v>
      </c>
      <c r="AG54" s="56"/>
      <c r="AH54" s="69">
        <v>10</v>
      </c>
      <c r="AI54" s="59">
        <v>0.09</v>
      </c>
      <c r="AJ54" s="42"/>
      <c r="AK54" s="88">
        <v>1.4</v>
      </c>
      <c r="AL54" s="87">
        <v>73</v>
      </c>
      <c r="AM54" s="87">
        <v>77</v>
      </c>
    </row>
    <row r="55" spans="2:39" x14ac:dyDescent="0.2">
      <c r="B55" s="30">
        <v>44118</v>
      </c>
      <c r="C55" s="30">
        <v>44131</v>
      </c>
      <c r="D55" s="56" t="s">
        <v>10</v>
      </c>
      <c r="E55" s="69">
        <v>5</v>
      </c>
      <c r="F55" s="42"/>
      <c r="G55" s="69">
        <v>3</v>
      </c>
      <c r="H55" s="59">
        <v>7.94</v>
      </c>
      <c r="I55" s="42"/>
      <c r="J55" s="69">
        <v>8</v>
      </c>
      <c r="K55" s="42" t="s">
        <v>10</v>
      </c>
      <c r="L55" s="69">
        <v>5</v>
      </c>
      <c r="M55" s="56"/>
      <c r="N55" s="69">
        <v>6.4</v>
      </c>
      <c r="O55" s="59">
        <v>0.44</v>
      </c>
      <c r="P55" s="59">
        <v>0.22</v>
      </c>
      <c r="Q55" s="42"/>
      <c r="R55" s="88">
        <v>1.3</v>
      </c>
      <c r="S55" s="113">
        <v>67</v>
      </c>
      <c r="T55" s="113">
        <v>71</v>
      </c>
      <c r="U55" s="107"/>
      <c r="W55" s="32">
        <v>44026</v>
      </c>
      <c r="X55" s="33">
        <v>44042</v>
      </c>
      <c r="Y55" s="95">
        <v>5</v>
      </c>
      <c r="Z55" s="45"/>
      <c r="AA55" s="96">
        <v>7</v>
      </c>
      <c r="AB55" s="60">
        <v>7.25</v>
      </c>
      <c r="AC55" s="45"/>
      <c r="AD55" s="96">
        <v>410</v>
      </c>
      <c r="AE55" s="45" t="s">
        <v>10</v>
      </c>
      <c r="AF55" s="96">
        <v>5</v>
      </c>
      <c r="AG55" s="97"/>
      <c r="AH55" s="96">
        <v>11</v>
      </c>
      <c r="AI55" s="60">
        <v>0.17</v>
      </c>
      <c r="AJ55" s="45"/>
      <c r="AK55" s="98">
        <v>1</v>
      </c>
      <c r="AL55" s="87">
        <v>69</v>
      </c>
      <c r="AM55" s="87">
        <v>73</v>
      </c>
    </row>
    <row r="56" spans="2:39" x14ac:dyDescent="0.2">
      <c r="B56" s="32">
        <v>44147</v>
      </c>
      <c r="C56" s="32">
        <v>44159</v>
      </c>
      <c r="D56" s="97" t="s">
        <v>10</v>
      </c>
      <c r="E56" s="96">
        <v>5</v>
      </c>
      <c r="F56" s="45"/>
      <c r="G56" s="96">
        <v>1</v>
      </c>
      <c r="H56" s="60">
        <v>7.99</v>
      </c>
      <c r="I56" s="45"/>
      <c r="J56" s="96">
        <v>44</v>
      </c>
      <c r="K56" s="45" t="s">
        <v>10</v>
      </c>
      <c r="L56" s="96">
        <v>5</v>
      </c>
      <c r="M56" s="97"/>
      <c r="N56" s="96">
        <v>7.2</v>
      </c>
      <c r="O56" s="60">
        <v>1.5</v>
      </c>
      <c r="P56" s="60">
        <v>0.23</v>
      </c>
      <c r="Q56" s="45"/>
      <c r="R56" s="98">
        <v>0.7</v>
      </c>
      <c r="S56" s="113">
        <v>62</v>
      </c>
      <c r="T56" s="113">
        <v>66</v>
      </c>
      <c r="U56" s="107"/>
      <c r="W56" s="30">
        <v>44118</v>
      </c>
      <c r="X56" s="30">
        <v>44131</v>
      </c>
      <c r="Y56" s="99">
        <v>5</v>
      </c>
      <c r="Z56" s="47"/>
      <c r="AA56" s="100">
        <v>6</v>
      </c>
      <c r="AB56" s="48">
        <v>7.62</v>
      </c>
      <c r="AC56" s="47"/>
      <c r="AD56" s="100">
        <v>23000</v>
      </c>
      <c r="AE56" s="43" t="s">
        <v>10</v>
      </c>
      <c r="AF56" s="100">
        <v>5</v>
      </c>
      <c r="AG56" s="47"/>
      <c r="AH56" s="100">
        <v>9.1</v>
      </c>
      <c r="AI56" s="65">
        <v>1.2</v>
      </c>
      <c r="AJ56" s="43"/>
      <c r="AK56" s="88">
        <v>1.8</v>
      </c>
      <c r="AL56" s="87">
        <v>66</v>
      </c>
      <c r="AM56" s="87">
        <v>66</v>
      </c>
    </row>
    <row r="57" spans="2:39" x14ac:dyDescent="0.2">
      <c r="B57" s="30">
        <v>44174</v>
      </c>
      <c r="C57" s="30">
        <v>44186</v>
      </c>
      <c r="D57" s="56" t="s">
        <v>10</v>
      </c>
      <c r="E57" s="69">
        <v>5</v>
      </c>
      <c r="F57" s="42"/>
      <c r="G57" s="69">
        <v>10</v>
      </c>
      <c r="H57" s="59">
        <v>8.0399999999999991</v>
      </c>
      <c r="I57" s="42"/>
      <c r="J57" s="69">
        <v>19</v>
      </c>
      <c r="K57" s="42" t="s">
        <v>10</v>
      </c>
      <c r="L57" s="69">
        <v>5</v>
      </c>
      <c r="M57" s="56"/>
      <c r="N57" s="69">
        <v>4.2</v>
      </c>
      <c r="O57" s="59">
        <v>1.9</v>
      </c>
      <c r="P57" s="59">
        <v>0.45</v>
      </c>
      <c r="Q57" s="42" t="s">
        <v>10</v>
      </c>
      <c r="R57" s="88">
        <v>0.5</v>
      </c>
      <c r="S57" s="113">
        <v>61</v>
      </c>
      <c r="T57" s="113">
        <v>66</v>
      </c>
      <c r="U57" s="107"/>
      <c r="W57" s="34"/>
      <c r="X57" s="34"/>
      <c r="Y57" s="101"/>
      <c r="Z57" s="67"/>
      <c r="AA57" s="102"/>
      <c r="AB57" s="50"/>
      <c r="AC57" s="67"/>
      <c r="AD57" s="102"/>
      <c r="AE57" s="46"/>
      <c r="AF57" s="102"/>
      <c r="AG57" s="67"/>
      <c r="AH57" s="102"/>
      <c r="AI57" s="68"/>
      <c r="AJ57" s="46"/>
      <c r="AK57" s="103"/>
      <c r="AL57" s="87"/>
      <c r="AM57" s="87"/>
    </row>
    <row r="58" spans="2:39" x14ac:dyDescent="0.2">
      <c r="B58" s="26">
        <v>44209</v>
      </c>
      <c r="C58" s="26">
        <v>44223</v>
      </c>
      <c r="D58" s="97" t="s">
        <v>10</v>
      </c>
      <c r="E58" s="96">
        <v>5</v>
      </c>
      <c r="F58" s="47"/>
      <c r="G58" s="100">
        <v>6</v>
      </c>
      <c r="H58" s="65">
        <v>8.98</v>
      </c>
      <c r="I58" s="47"/>
      <c r="J58" s="100">
        <v>12</v>
      </c>
      <c r="K58" s="45" t="s">
        <v>10</v>
      </c>
      <c r="L58" s="96">
        <v>5</v>
      </c>
      <c r="M58" s="47"/>
      <c r="N58" s="100">
        <v>4.5999999999999996</v>
      </c>
      <c r="O58" s="65">
        <v>4.5999999999999996</v>
      </c>
      <c r="P58" s="65">
        <v>0.36</v>
      </c>
      <c r="Q58" s="43" t="s">
        <v>10</v>
      </c>
      <c r="R58" s="88">
        <v>0.5</v>
      </c>
      <c r="S58" s="113">
        <v>64</v>
      </c>
      <c r="T58" s="113">
        <v>69</v>
      </c>
      <c r="U58" s="107"/>
      <c r="W58" s="30"/>
      <c r="X58" s="30"/>
      <c r="Y58" s="104"/>
      <c r="Z58" s="47"/>
      <c r="AA58" s="100"/>
      <c r="AB58" s="65"/>
      <c r="AC58" s="47"/>
      <c r="AD58" s="100"/>
      <c r="AE58" s="43"/>
      <c r="AF58" s="100"/>
      <c r="AG58" s="47"/>
      <c r="AH58" s="100"/>
      <c r="AI58" s="48"/>
      <c r="AJ58" s="43"/>
      <c r="AK58" s="88"/>
      <c r="AL58" s="87"/>
      <c r="AM58" s="87"/>
    </row>
    <row r="59" spans="2:39" x14ac:dyDescent="0.2">
      <c r="B59" s="30">
        <v>44244</v>
      </c>
      <c r="C59" s="30">
        <v>44257</v>
      </c>
      <c r="D59" s="56" t="s">
        <v>10</v>
      </c>
      <c r="E59" s="100">
        <v>5</v>
      </c>
      <c r="F59" s="47"/>
      <c r="G59" s="100">
        <v>6</v>
      </c>
      <c r="H59" s="65">
        <v>9.02</v>
      </c>
      <c r="I59" s="47"/>
      <c r="J59" s="100">
        <v>6</v>
      </c>
      <c r="K59" s="43" t="s">
        <v>10</v>
      </c>
      <c r="L59" s="100">
        <v>5</v>
      </c>
      <c r="M59" s="47"/>
      <c r="N59" s="100">
        <v>4.4000000000000004</v>
      </c>
      <c r="O59" s="65">
        <v>0.59</v>
      </c>
      <c r="P59" s="65">
        <v>0.26</v>
      </c>
      <c r="Q59" s="43" t="s">
        <v>10</v>
      </c>
      <c r="R59" s="88">
        <v>0.5</v>
      </c>
      <c r="S59" s="113">
        <v>66</v>
      </c>
      <c r="T59" s="113">
        <v>71</v>
      </c>
      <c r="U59" s="107"/>
      <c r="W59" s="30"/>
      <c r="X59" s="30"/>
      <c r="Y59" s="104"/>
      <c r="Z59" s="47"/>
      <c r="AA59" s="100"/>
      <c r="AB59" s="65"/>
      <c r="AC59" s="47"/>
      <c r="AD59" s="100"/>
      <c r="AE59" s="43"/>
      <c r="AF59" s="100"/>
      <c r="AG59" s="47"/>
      <c r="AH59" s="100"/>
      <c r="AI59" s="48"/>
      <c r="AJ59" s="43"/>
      <c r="AK59" s="88"/>
      <c r="AL59" s="87"/>
      <c r="AM59" s="87"/>
    </row>
    <row r="60" spans="2:39" x14ac:dyDescent="0.2">
      <c r="B60" s="30">
        <v>44272</v>
      </c>
      <c r="C60" s="30">
        <v>44285</v>
      </c>
      <c r="D60" s="56" t="s">
        <v>10</v>
      </c>
      <c r="E60" s="100">
        <v>5</v>
      </c>
      <c r="F60" s="47"/>
      <c r="G60" s="100">
        <v>4</v>
      </c>
      <c r="H60" s="65">
        <v>7.98</v>
      </c>
      <c r="I60" s="47"/>
      <c r="J60" s="100">
        <v>25</v>
      </c>
      <c r="K60" s="43" t="s">
        <v>10</v>
      </c>
      <c r="L60" s="100">
        <v>5</v>
      </c>
      <c r="M60" s="47"/>
      <c r="N60" s="100">
        <v>4.8</v>
      </c>
      <c r="O60" s="65">
        <v>0.4</v>
      </c>
      <c r="P60" s="65">
        <v>0.28000000000000003</v>
      </c>
      <c r="Q60" s="43" t="s">
        <v>10</v>
      </c>
      <c r="R60" s="88">
        <v>0.5</v>
      </c>
      <c r="S60" s="113">
        <v>66</v>
      </c>
      <c r="T60" s="113">
        <v>74</v>
      </c>
      <c r="U60" s="107"/>
      <c r="W60" s="28"/>
      <c r="X60" s="29"/>
      <c r="Y60" s="74"/>
      <c r="Z60" s="39"/>
      <c r="AA60" s="93"/>
      <c r="AB60" s="58"/>
      <c r="AC60" s="39"/>
      <c r="AD60" s="93"/>
      <c r="AE60" s="39"/>
      <c r="AF60" s="93"/>
      <c r="AG60" s="76"/>
      <c r="AH60" s="93"/>
      <c r="AI60" s="58"/>
      <c r="AJ60" s="40"/>
      <c r="AK60" s="94"/>
      <c r="AL60" s="87"/>
      <c r="AM60" s="87"/>
    </row>
    <row r="61" spans="2:39" x14ac:dyDescent="0.2">
      <c r="B61" s="30"/>
      <c r="C61" s="30"/>
      <c r="D61" s="137"/>
      <c r="E61" s="100"/>
      <c r="F61" s="47"/>
      <c r="G61" s="100"/>
      <c r="H61" s="65"/>
      <c r="I61" s="47"/>
      <c r="J61" s="100"/>
      <c r="K61" s="43"/>
      <c r="L61" s="100"/>
      <c r="M61" s="47"/>
      <c r="N61" s="100"/>
      <c r="O61" s="65"/>
      <c r="P61" s="65"/>
      <c r="Q61" s="43"/>
      <c r="R61" s="88"/>
      <c r="S61" s="113"/>
      <c r="T61" s="113"/>
      <c r="U61" s="107"/>
      <c r="W61" s="30"/>
      <c r="X61" s="31"/>
      <c r="Y61" s="64"/>
      <c r="Z61" s="42"/>
      <c r="AA61" s="69"/>
      <c r="AB61" s="59"/>
      <c r="AC61" s="42"/>
      <c r="AD61" s="69"/>
      <c r="AE61" s="42"/>
      <c r="AF61" s="69"/>
      <c r="AG61" s="56"/>
      <c r="AH61" s="69"/>
      <c r="AI61" s="59"/>
      <c r="AJ61" s="42"/>
      <c r="AK61" s="88"/>
      <c r="AL61" s="87"/>
      <c r="AM61" s="87"/>
    </row>
    <row r="62" spans="2:39" ht="13.5" thickBot="1" x14ac:dyDescent="0.25">
      <c r="B62" s="34"/>
      <c r="C62" s="34"/>
      <c r="D62" s="76"/>
      <c r="E62" s="93"/>
      <c r="F62" s="47"/>
      <c r="G62" s="100"/>
      <c r="H62" s="65"/>
      <c r="I62" s="47"/>
      <c r="J62" s="100"/>
      <c r="K62" s="43"/>
      <c r="L62" s="100"/>
      <c r="M62" s="47"/>
      <c r="N62" s="100"/>
      <c r="O62" s="65"/>
      <c r="P62" s="65"/>
      <c r="Q62" s="43"/>
      <c r="R62" s="88"/>
      <c r="S62" s="113"/>
      <c r="T62" s="113"/>
      <c r="U62" s="107"/>
      <c r="W62" s="51"/>
      <c r="X62" s="51"/>
      <c r="Y62" s="52"/>
      <c r="Z62" s="54"/>
      <c r="AA62" s="105"/>
      <c r="AB62" s="55"/>
      <c r="AC62" s="54"/>
      <c r="AD62" s="105"/>
      <c r="AE62" s="53"/>
      <c r="AF62" s="105"/>
      <c r="AG62" s="54"/>
      <c r="AH62" s="105"/>
      <c r="AI62" s="55"/>
      <c r="AJ62" s="53"/>
      <c r="AK62" s="106"/>
      <c r="AL62" s="87"/>
      <c r="AM62" s="87"/>
    </row>
    <row r="63" spans="2:39" x14ac:dyDescent="0.2">
      <c r="B63" s="30"/>
      <c r="C63" s="30"/>
      <c r="D63" s="56"/>
      <c r="E63" s="69"/>
      <c r="F63" s="67"/>
      <c r="G63" s="102"/>
      <c r="H63" s="68"/>
      <c r="I63" s="67"/>
      <c r="J63" s="102"/>
      <c r="K63" s="46"/>
      <c r="L63" s="102"/>
      <c r="M63" s="67"/>
      <c r="N63" s="102"/>
      <c r="O63" s="68"/>
      <c r="P63" s="68"/>
      <c r="Q63" s="46"/>
      <c r="R63" s="103"/>
      <c r="S63" s="113"/>
      <c r="T63" s="113"/>
      <c r="U63" s="107"/>
      <c r="W63" s="78"/>
      <c r="X63" s="78"/>
      <c r="Y63" s="87"/>
      <c r="Z63" s="87"/>
      <c r="AA63" s="113"/>
      <c r="AB63" s="87"/>
      <c r="AC63" s="87"/>
      <c r="AD63" s="113"/>
      <c r="AE63" s="97"/>
      <c r="AF63" s="113"/>
      <c r="AG63" s="87"/>
      <c r="AH63" s="113"/>
      <c r="AI63" s="87"/>
      <c r="AJ63" s="97"/>
      <c r="AK63" s="113"/>
      <c r="AL63" s="87"/>
      <c r="AM63" s="87"/>
    </row>
    <row r="64" spans="2:39" ht="13.5" thickBot="1" x14ac:dyDescent="0.25">
      <c r="B64" s="51"/>
      <c r="C64" s="51"/>
      <c r="D64" s="139"/>
      <c r="E64" s="105"/>
      <c r="F64" s="132"/>
      <c r="G64" s="133"/>
      <c r="H64" s="134"/>
      <c r="I64" s="132"/>
      <c r="J64" s="133"/>
      <c r="K64" s="130"/>
      <c r="L64" s="133"/>
      <c r="M64" s="132"/>
      <c r="N64" s="133"/>
      <c r="O64" s="134"/>
      <c r="P64" s="134"/>
      <c r="Q64" s="130"/>
      <c r="R64" s="135"/>
      <c r="S64" s="113"/>
      <c r="T64" s="113"/>
      <c r="U64" s="107"/>
      <c r="W64" s="78"/>
      <c r="X64" s="78"/>
      <c r="Y64" s="87"/>
      <c r="Z64" s="87"/>
      <c r="AA64" s="113"/>
      <c r="AB64" s="87"/>
      <c r="AC64" s="87"/>
      <c r="AD64" s="113"/>
      <c r="AE64" s="97"/>
      <c r="AF64" s="113"/>
      <c r="AG64" s="87"/>
      <c r="AH64" s="113"/>
      <c r="AI64" s="87"/>
      <c r="AJ64" s="97"/>
      <c r="AK64" s="113"/>
      <c r="AL64" s="87"/>
      <c r="AM64" s="87"/>
    </row>
    <row r="65" spans="1:39" s="2" customFormat="1" ht="12.75" customHeight="1" x14ac:dyDescent="0.2">
      <c r="W65" s="78"/>
      <c r="X65" s="78"/>
      <c r="Y65" s="87"/>
      <c r="Z65" s="87"/>
      <c r="AA65" s="113"/>
      <c r="AB65" s="87"/>
      <c r="AC65" s="87"/>
      <c r="AD65" s="113"/>
      <c r="AE65" s="97"/>
      <c r="AF65" s="113"/>
      <c r="AG65" s="87"/>
      <c r="AH65" s="113"/>
      <c r="AI65" s="87"/>
      <c r="AJ65" s="97"/>
      <c r="AK65" s="113"/>
      <c r="AL65" s="87"/>
      <c r="AM65" s="87"/>
    </row>
    <row r="66" spans="1:39" x14ac:dyDescent="0.2"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9" s="2" customFormat="1" ht="13.5" customHeight="1" thickBot="1" x14ac:dyDescent="0.25">
      <c r="B67" s="107"/>
      <c r="C67" s="107"/>
      <c r="D67" s="107"/>
      <c r="E67" s="107"/>
      <c r="F67" s="297"/>
      <c r="G67" s="297"/>
      <c r="H67" s="107"/>
      <c r="I67" s="297"/>
      <c r="J67" s="297"/>
      <c r="K67" s="297"/>
      <c r="L67" s="297"/>
      <c r="M67" s="297"/>
      <c r="N67" s="297"/>
      <c r="O67" s="107"/>
      <c r="P67" s="107"/>
      <c r="Q67" s="297"/>
      <c r="R67" s="297"/>
      <c r="S67" s="107"/>
      <c r="T67" s="10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9" s="2" customFormat="1" ht="12.75" customHeight="1" x14ac:dyDescent="0.2">
      <c r="B68" s="298" t="s">
        <v>11</v>
      </c>
      <c r="C68" s="299"/>
      <c r="D68" s="302">
        <f>COUNT(E49:E64)</f>
        <v>12</v>
      </c>
      <c r="E68" s="301"/>
      <c r="F68" s="302">
        <f>COUNT(G49:G61)</f>
        <v>12</v>
      </c>
      <c r="G68" s="301">
        <f>COUNT(G49:G61)</f>
        <v>12</v>
      </c>
      <c r="H68" s="16">
        <f>COUNT(H49:H61)</f>
        <v>12</v>
      </c>
      <c r="I68" s="302">
        <f>COUNT(J49:J61)</f>
        <v>12</v>
      </c>
      <c r="J68" s="301"/>
      <c r="K68" s="302">
        <f>COUNT(L49:L61)</f>
        <v>12</v>
      </c>
      <c r="L68" s="301"/>
      <c r="M68" s="302">
        <f>COUNT(N49:N61)</f>
        <v>12</v>
      </c>
      <c r="N68" s="301"/>
      <c r="O68" s="16">
        <f>COUNT(O49:O61)</f>
        <v>12</v>
      </c>
      <c r="P68" s="16">
        <f>COUNT(P49:P61)</f>
        <v>12</v>
      </c>
      <c r="Q68" s="302">
        <f>COUNT(R49:R61)</f>
        <v>12</v>
      </c>
      <c r="R68" s="301"/>
      <c r="S68" s="2">
        <f>COUNT(S48:S62)</f>
        <v>12</v>
      </c>
      <c r="T68" s="2">
        <f>COUNT(T48:T62)</f>
        <v>12</v>
      </c>
      <c r="W68" s="298" t="s">
        <v>11</v>
      </c>
      <c r="X68" s="299"/>
      <c r="Y68" s="16">
        <f>COUNT(Y47:Y61)</f>
        <v>9</v>
      </c>
      <c r="Z68" s="302">
        <f>COUNT(AA47:AA61)</f>
        <v>9</v>
      </c>
      <c r="AA68" s="301">
        <f>COUNT(AA47:AA61)</f>
        <v>9</v>
      </c>
      <c r="AB68" s="16">
        <f>COUNT(AB47:AB61)</f>
        <v>9</v>
      </c>
      <c r="AC68" s="302">
        <f>COUNT(AD47:AD61)</f>
        <v>9</v>
      </c>
      <c r="AD68" s="301"/>
      <c r="AE68" s="302">
        <f>COUNT(AF47:AF61)</f>
        <v>9</v>
      </c>
      <c r="AF68" s="301"/>
      <c r="AG68" s="302">
        <f>COUNT(AH47:AH61)</f>
        <v>9</v>
      </c>
      <c r="AH68" s="301"/>
      <c r="AI68" s="16">
        <f>COUNT(AI47:AI61)</f>
        <v>9</v>
      </c>
      <c r="AJ68" s="302">
        <f>COUNT(AK48:AK62)</f>
        <v>9</v>
      </c>
      <c r="AK68" s="301"/>
      <c r="AL68" s="77">
        <f>COUNT(AL48:AL62)</f>
        <v>7</v>
      </c>
      <c r="AM68" s="77">
        <f>COUNT(AM48:AM62)</f>
        <v>7</v>
      </c>
    </row>
    <row r="69" spans="1:39" s="2" customFormat="1" ht="12.75" customHeight="1" x14ac:dyDescent="0.2">
      <c r="B69" s="24"/>
      <c r="C69" s="25"/>
      <c r="D69" s="309"/>
      <c r="E69" s="308"/>
      <c r="F69" s="8"/>
      <c r="G69" s="9"/>
      <c r="H69" s="10"/>
      <c r="I69" s="309"/>
      <c r="J69" s="308"/>
      <c r="K69" s="309"/>
      <c r="L69" s="308"/>
      <c r="M69" s="309"/>
      <c r="N69" s="308"/>
      <c r="O69" s="10"/>
      <c r="P69" s="10"/>
      <c r="Q69" s="309"/>
      <c r="R69" s="310"/>
      <c r="S69" s="81"/>
      <c r="T69" s="81"/>
      <c r="W69" s="24"/>
      <c r="X69" s="25"/>
      <c r="Y69" s="7"/>
      <c r="Z69" s="8"/>
      <c r="AA69" s="9"/>
      <c r="AB69" s="10"/>
      <c r="AC69" s="309"/>
      <c r="AD69" s="308"/>
      <c r="AE69" s="309"/>
      <c r="AF69" s="308"/>
      <c r="AG69" s="309"/>
      <c r="AH69" s="308"/>
      <c r="AI69" s="10"/>
      <c r="AJ69" s="309"/>
      <c r="AK69" s="310"/>
      <c r="AL69" s="81"/>
      <c r="AM69" s="81"/>
    </row>
    <row r="70" spans="1:39" s="2" customFormat="1" ht="12.75" customHeight="1" x14ac:dyDescent="0.2">
      <c r="B70" s="303" t="s">
        <v>12</v>
      </c>
      <c r="C70" s="304"/>
      <c r="D70" s="107" t="s">
        <v>10</v>
      </c>
      <c r="E70" s="12">
        <f>MIN(E49:E64)</f>
        <v>5</v>
      </c>
      <c r="F70" s="107"/>
      <c r="G70" s="12">
        <f>MIN(G49:G61)</f>
        <v>1</v>
      </c>
      <c r="H70" s="13">
        <f>MIN(H49:H61)</f>
        <v>7.05</v>
      </c>
      <c r="I70" s="305">
        <f>MIN(J49:J61)</f>
        <v>2</v>
      </c>
      <c r="J70" s="324"/>
      <c r="K70" s="107" t="s">
        <v>10</v>
      </c>
      <c r="L70" s="12">
        <f>MIN(L49:L61)</f>
        <v>5</v>
      </c>
      <c r="M70" s="12" t="s">
        <v>10</v>
      </c>
      <c r="N70" s="13">
        <f>MIN(N49:N61)</f>
        <v>4.2</v>
      </c>
      <c r="O70" s="13">
        <f>MIN(O49:O61)</f>
        <v>0.09</v>
      </c>
      <c r="P70" s="13">
        <f>MIN(P49:P61)</f>
        <v>0.22</v>
      </c>
      <c r="Q70" s="107" t="s">
        <v>10</v>
      </c>
      <c r="R70" s="17">
        <f>MIN(R49:R61)</f>
        <v>0.5</v>
      </c>
      <c r="S70" s="82">
        <f>MIN(S48:S62)</f>
        <v>61</v>
      </c>
      <c r="T70" s="82">
        <f>MIN(T48:T62)</f>
        <v>66</v>
      </c>
      <c r="W70" s="303" t="s">
        <v>12</v>
      </c>
      <c r="X70" s="304"/>
      <c r="Y70" s="11">
        <f>MIN(Y47:Y61)</f>
        <v>5</v>
      </c>
      <c r="Z70" s="107"/>
      <c r="AA70" s="12">
        <f>MIN(AA47:AA61)</f>
        <v>2</v>
      </c>
      <c r="AB70" s="13">
        <f>MIN(AB47:AB61)</f>
        <v>7.2</v>
      </c>
      <c r="AC70" s="305">
        <f>MIN(AD47:AD61)</f>
        <v>410</v>
      </c>
      <c r="AD70" s="306"/>
      <c r="AE70" s="107"/>
      <c r="AF70" s="12">
        <f>MIN(AF47:AF61)</f>
        <v>5</v>
      </c>
      <c r="AG70" s="12"/>
      <c r="AH70" s="13">
        <f>MIN(AH47:AH61)</f>
        <v>6.6</v>
      </c>
      <c r="AI70" s="13">
        <f>MIN(AI47:AI61)</f>
        <v>0.09</v>
      </c>
      <c r="AJ70" s="107"/>
      <c r="AK70" s="17">
        <f>MIN(AK48:AK62)</f>
        <v>0.7</v>
      </c>
      <c r="AL70" s="17">
        <f>MIN(AL48:AL62)</f>
        <v>64</v>
      </c>
      <c r="AM70" s="17">
        <f>MIN(AM48:AM62)</f>
        <v>66</v>
      </c>
    </row>
    <row r="71" spans="1:39" s="2" customFormat="1" ht="13.5" customHeight="1" x14ac:dyDescent="0.2">
      <c r="B71" s="24"/>
      <c r="C71" s="25"/>
      <c r="D71" s="309"/>
      <c r="E71" s="308"/>
      <c r="F71" s="8"/>
      <c r="G71" s="9"/>
      <c r="H71" s="10"/>
      <c r="I71" s="309"/>
      <c r="J71" s="308"/>
      <c r="K71" s="309"/>
      <c r="L71" s="308"/>
      <c r="M71" s="309"/>
      <c r="N71" s="308"/>
      <c r="O71" s="10"/>
      <c r="P71" s="10"/>
      <c r="Q71" s="309"/>
      <c r="R71" s="310"/>
      <c r="S71" s="81"/>
      <c r="T71" s="81"/>
      <c r="W71" s="24"/>
      <c r="X71" s="25"/>
      <c r="Y71" s="7"/>
      <c r="Z71" s="8"/>
      <c r="AA71" s="9"/>
      <c r="AB71" s="10"/>
      <c r="AC71" s="309"/>
      <c r="AD71" s="308"/>
      <c r="AE71" s="309"/>
      <c r="AF71" s="308"/>
      <c r="AG71" s="309"/>
      <c r="AH71" s="308"/>
      <c r="AI71" s="10"/>
      <c r="AJ71" s="309"/>
      <c r="AK71" s="310"/>
      <c r="AL71" s="81"/>
      <c r="AM71" s="81"/>
    </row>
    <row r="72" spans="1:39" s="2" customFormat="1" ht="12.75" customHeight="1" x14ac:dyDescent="0.2">
      <c r="B72" s="303" t="s">
        <v>13</v>
      </c>
      <c r="C72" s="304"/>
      <c r="D72" s="314">
        <f>SUM(E49:E64)/D68</f>
        <v>5</v>
      </c>
      <c r="E72" s="313">
        <f>SUM(E49:E67)/9</f>
        <v>6.666666666666667</v>
      </c>
      <c r="F72" s="314">
        <f>SUM(G49:G61)/F68</f>
        <v>4.75</v>
      </c>
      <c r="G72" s="313"/>
      <c r="H72" s="109">
        <f>SUM(H49:H61)/H68</f>
        <v>8.0316666666666681</v>
      </c>
      <c r="I72" s="314">
        <f>SUM(J49:J61)/I68</f>
        <v>47.333333333333336</v>
      </c>
      <c r="J72" s="313"/>
      <c r="K72" s="314">
        <f>SUM(L49:L61)/K68</f>
        <v>5</v>
      </c>
      <c r="L72" s="313">
        <f>SUM(L49:L67)/9</f>
        <v>6.666666666666667</v>
      </c>
      <c r="M72" s="314">
        <f>SUM(N49:N61)/M68</f>
        <v>6.5666666666666664</v>
      </c>
      <c r="N72" s="313"/>
      <c r="O72" s="109">
        <f>SUM(O49:O61)/O68</f>
        <v>0.91249999999999998</v>
      </c>
      <c r="P72" s="109">
        <f>SUM(P49:P61)/P68</f>
        <v>0.35166666666666674</v>
      </c>
      <c r="Q72" s="314">
        <f>SUM(R49:R61)/Q68</f>
        <v>0.70833333333333337</v>
      </c>
      <c r="R72" s="315"/>
      <c r="S72" s="140">
        <f>SUM(S48:S62)/S68</f>
        <v>67.416666666666671</v>
      </c>
      <c r="T72" s="140">
        <f>SUM(T48:T62)/T68</f>
        <v>72.083333333333329</v>
      </c>
      <c r="W72" s="303" t="s">
        <v>13</v>
      </c>
      <c r="X72" s="304"/>
      <c r="Y72" s="108">
        <f>SUM(Y47:Y61)/Y68</f>
        <v>5</v>
      </c>
      <c r="Z72" s="314">
        <f>SUM(AA47:AA61)/Z68</f>
        <v>4.8888888888888893</v>
      </c>
      <c r="AA72" s="313"/>
      <c r="AB72" s="109">
        <f>SUM(AB47:AB61)/AB68</f>
        <v>7.3111111111111109</v>
      </c>
      <c r="AC72" s="314">
        <f>SUM(AD47:AD61)/AC68</f>
        <v>6123.333333333333</v>
      </c>
      <c r="AD72" s="313"/>
      <c r="AE72" s="314">
        <f>SUM(AF47:AF61)/AE68</f>
        <v>5</v>
      </c>
      <c r="AF72" s="313">
        <f>SUM(AF47:AF67)/9</f>
        <v>5</v>
      </c>
      <c r="AG72" s="314">
        <f>SUM(AH47:AH61)/AG68</f>
        <v>9.466666666666665</v>
      </c>
      <c r="AH72" s="313"/>
      <c r="AI72" s="109">
        <f>SUM(AI47:AI61)/AI68</f>
        <v>0.3633333333333334</v>
      </c>
      <c r="AJ72" s="314">
        <f>SUM(AK48:AK62)/AJ68</f>
        <v>1.3888888888888891</v>
      </c>
      <c r="AK72" s="315"/>
      <c r="AL72" s="110">
        <f>SUM(AL48:AL62)/AL68</f>
        <v>68.714285714285708</v>
      </c>
      <c r="AM72" s="110">
        <f>SUM(AM48:AM62)/AM68</f>
        <v>72.142857142857139</v>
      </c>
    </row>
    <row r="73" spans="1:39" s="2" customFormat="1" x14ac:dyDescent="0.2">
      <c r="B73" s="24"/>
      <c r="C73" s="25"/>
      <c r="D73" s="309"/>
      <c r="E73" s="308"/>
      <c r="F73" s="309"/>
      <c r="G73" s="308"/>
      <c r="H73" s="10"/>
      <c r="I73" s="309"/>
      <c r="J73" s="308"/>
      <c r="K73" s="309"/>
      <c r="L73" s="308"/>
      <c r="M73" s="309"/>
      <c r="N73" s="308"/>
      <c r="O73" s="10"/>
      <c r="P73" s="10"/>
      <c r="Q73" s="309"/>
      <c r="R73" s="310"/>
      <c r="S73" s="81"/>
      <c r="T73" s="81"/>
      <c r="W73" s="24"/>
      <c r="X73" s="25"/>
      <c r="Y73" s="7"/>
      <c r="Z73" s="309"/>
      <c r="AA73" s="308"/>
      <c r="AB73" s="10"/>
      <c r="AC73" s="309"/>
      <c r="AD73" s="308"/>
      <c r="AE73" s="309"/>
      <c r="AF73" s="308"/>
      <c r="AG73" s="309"/>
      <c r="AH73" s="308"/>
      <c r="AI73" s="10"/>
      <c r="AJ73" s="309"/>
      <c r="AK73" s="310"/>
      <c r="AL73" s="81"/>
      <c r="AM73" s="81"/>
    </row>
    <row r="74" spans="1:39" s="2" customFormat="1" ht="13.5" customHeight="1" thickBot="1" x14ac:dyDescent="0.25">
      <c r="B74" s="316" t="s">
        <v>14</v>
      </c>
      <c r="C74" s="317"/>
      <c r="D74" s="320">
        <f>MAX(E49:E64)</f>
        <v>5</v>
      </c>
      <c r="E74" s="319"/>
      <c r="F74" s="320">
        <f>MAX(G49:G61)</f>
        <v>11</v>
      </c>
      <c r="G74" s="319"/>
      <c r="H74" s="15">
        <f>MAX(H49:H61)</f>
        <v>9.02</v>
      </c>
      <c r="I74" s="320">
        <f>MAX(J49:J61)</f>
        <v>350</v>
      </c>
      <c r="J74" s="319"/>
      <c r="K74" s="320">
        <f>MAX(L49:L61)</f>
        <v>5</v>
      </c>
      <c r="L74" s="319"/>
      <c r="M74" s="320">
        <f>MAX(N49:N61)</f>
        <v>10</v>
      </c>
      <c r="N74" s="319"/>
      <c r="O74" s="15">
        <f>MAX(O49:O61)</f>
        <v>4.5999999999999996</v>
      </c>
      <c r="P74" s="15">
        <f>MAX(P49:P61)</f>
        <v>0.7</v>
      </c>
      <c r="Q74" s="320">
        <f>MAX(R49:R61)</f>
        <v>1.3</v>
      </c>
      <c r="R74" s="321"/>
      <c r="S74" s="82">
        <f>MAX(S48:S62)</f>
        <v>74</v>
      </c>
      <c r="T74" s="82">
        <f>MAX(T48:T62)</f>
        <v>78</v>
      </c>
      <c r="W74" s="316" t="s">
        <v>14</v>
      </c>
      <c r="X74" s="317"/>
      <c r="Y74" s="14">
        <f>MAX(Y47:Y61)</f>
        <v>5</v>
      </c>
      <c r="Z74" s="320">
        <f>MAX(AA47:AA61)</f>
        <v>7</v>
      </c>
      <c r="AA74" s="319"/>
      <c r="AB74" s="15">
        <f>MAX(AB47:AB61)</f>
        <v>7.62</v>
      </c>
      <c r="AC74" s="320">
        <f>MAX(AD47:AD61)</f>
        <v>23000</v>
      </c>
      <c r="AD74" s="319"/>
      <c r="AE74" s="320">
        <f>MAX(AF47:AF61)</f>
        <v>5</v>
      </c>
      <c r="AF74" s="319"/>
      <c r="AG74" s="320">
        <f>MAX(AH47:AH61)</f>
        <v>13</v>
      </c>
      <c r="AH74" s="319"/>
      <c r="AI74" s="15">
        <f>MAX(AI47:AI61)</f>
        <v>1.2</v>
      </c>
      <c r="AJ74" s="111">
        <f>MAX(AK48:AK62)</f>
        <v>2.1</v>
      </c>
      <c r="AK74" s="112"/>
      <c r="AL74" s="111">
        <f>MAX(AL48:AL62)</f>
        <v>73</v>
      </c>
      <c r="AM74" s="111">
        <f>MAX(AM48:AM62)</f>
        <v>77</v>
      </c>
    </row>
    <row r="75" spans="1:39" x14ac:dyDescent="0.2">
      <c r="Z75" s="2"/>
    </row>
    <row r="76" spans="1:39" x14ac:dyDescent="0.2">
      <c r="V76" s="6"/>
      <c r="Z76" s="2"/>
    </row>
    <row r="77" spans="1:39" x14ac:dyDescent="0.2">
      <c r="V77" s="6"/>
      <c r="Z77" s="2"/>
    </row>
    <row r="78" spans="1:39" x14ac:dyDescent="0.2">
      <c r="V78" s="6"/>
    </row>
    <row r="79" spans="1:39" ht="29.25" customHeight="1" x14ac:dyDescent="0.2">
      <c r="Z79" s="2"/>
      <c r="AJ79"/>
      <c r="AK79"/>
      <c r="AL79"/>
      <c r="AM79"/>
    </row>
    <row r="80" spans="1:39" ht="13.5" hidden="1" thickBot="1" x14ac:dyDescent="0.25">
      <c r="A80" s="20" t="s">
        <v>15</v>
      </c>
      <c r="C80" s="38">
        <v>0</v>
      </c>
      <c r="Z80" s="2"/>
      <c r="AJ80"/>
      <c r="AK80"/>
      <c r="AL80"/>
      <c r="AM80"/>
    </row>
    <row r="81" spans="1:39" ht="13.5" hidden="1" thickBot="1" x14ac:dyDescent="0.25">
      <c r="A81" s="20" t="s">
        <v>16</v>
      </c>
      <c r="D81" s="129">
        <f>$X$37*D33</f>
        <v>0</v>
      </c>
      <c r="E81" s="136"/>
      <c r="F81" s="322">
        <f>$X$37*F33</f>
        <v>0</v>
      </c>
      <c r="G81" s="323"/>
      <c r="H81" s="129">
        <f>$X$37*H33</f>
        <v>0</v>
      </c>
      <c r="I81" s="322">
        <f>$X$37*I33</f>
        <v>0</v>
      </c>
      <c r="J81" s="323"/>
      <c r="K81" s="322">
        <f>$X$37*K33</f>
        <v>0</v>
      </c>
      <c r="L81" s="323"/>
      <c r="M81" s="322">
        <f>$X$37*M33</f>
        <v>0</v>
      </c>
      <c r="N81" s="323"/>
      <c r="O81" s="129">
        <f>$X$37*O33</f>
        <v>0</v>
      </c>
      <c r="P81" s="129">
        <f>$X$37*P33</f>
        <v>0</v>
      </c>
      <c r="Q81" s="322">
        <f>$X$37*Q33</f>
        <v>0</v>
      </c>
      <c r="R81" s="323"/>
      <c r="S81" s="142"/>
      <c r="T81" s="142"/>
      <c r="Z81" s="2"/>
      <c r="AJ81"/>
      <c r="AK81"/>
      <c r="AL81"/>
      <c r="AM81"/>
    </row>
  </sheetData>
  <mergeCells count="224">
    <mergeCell ref="O1:P1"/>
    <mergeCell ref="AI1:AJ1"/>
    <mergeCell ref="H3:I3"/>
    <mergeCell ref="AB3:AC3"/>
    <mergeCell ref="H4:I4"/>
    <mergeCell ref="AB4:AC4"/>
    <mergeCell ref="B9:B10"/>
    <mergeCell ref="C9:C10"/>
    <mergeCell ref="D9:R9"/>
    <mergeCell ref="W9:W10"/>
    <mergeCell ref="X9:X10"/>
    <mergeCell ref="AB5:AC5"/>
    <mergeCell ref="H6:I6"/>
    <mergeCell ref="AB6:AC6"/>
    <mergeCell ref="B7:C7"/>
    <mergeCell ref="D8:E8"/>
    <mergeCell ref="F8:G8"/>
    <mergeCell ref="I8:J8"/>
    <mergeCell ref="K8:L8"/>
    <mergeCell ref="M8:N8"/>
    <mergeCell ref="Q8:R8"/>
    <mergeCell ref="Y9:AL9"/>
    <mergeCell ref="D10:E10"/>
    <mergeCell ref="F10:G10"/>
    <mergeCell ref="I10:J10"/>
    <mergeCell ref="K10:L10"/>
    <mergeCell ref="M10:N10"/>
    <mergeCell ref="Q10:R10"/>
    <mergeCell ref="Y10:AL10"/>
    <mergeCell ref="Z8:AA8"/>
    <mergeCell ref="AC8:AD8"/>
    <mergeCell ref="AE8:AF8"/>
    <mergeCell ref="AG8:AH8"/>
    <mergeCell ref="AK8:AL8"/>
    <mergeCell ref="AC28:AD28"/>
    <mergeCell ref="AE28:AF28"/>
    <mergeCell ref="AG28:AH28"/>
    <mergeCell ref="AK28:AL28"/>
    <mergeCell ref="B29:C29"/>
    <mergeCell ref="D29:E29"/>
    <mergeCell ref="F29:G29"/>
    <mergeCell ref="I29:J29"/>
    <mergeCell ref="K29:L29"/>
    <mergeCell ref="M29:N29"/>
    <mergeCell ref="F28:G28"/>
    <mergeCell ref="I28:J28"/>
    <mergeCell ref="K28:L28"/>
    <mergeCell ref="M28:N28"/>
    <mergeCell ref="Q28:R28"/>
    <mergeCell ref="Z28:AA28"/>
    <mergeCell ref="W31:X31"/>
    <mergeCell ref="AC31:AD31"/>
    <mergeCell ref="D32:E32"/>
    <mergeCell ref="I32:J32"/>
    <mergeCell ref="K32:L32"/>
    <mergeCell ref="M32:N32"/>
    <mergeCell ref="Q32:R32"/>
    <mergeCell ref="AC32:AD32"/>
    <mergeCell ref="AK29:AL29"/>
    <mergeCell ref="D30:E30"/>
    <mergeCell ref="I30:J30"/>
    <mergeCell ref="K30:L30"/>
    <mergeCell ref="M30:N30"/>
    <mergeCell ref="Q30:R30"/>
    <mergeCell ref="AC30:AD30"/>
    <mergeCell ref="AE30:AF30"/>
    <mergeCell ref="AG30:AH30"/>
    <mergeCell ref="AK30:AL30"/>
    <mergeCell ref="Q29:R29"/>
    <mergeCell ref="W29:X29"/>
    <mergeCell ref="Z29:AA29"/>
    <mergeCell ref="AC29:AD29"/>
    <mergeCell ref="AE29:AF29"/>
    <mergeCell ref="AG29:AH29"/>
    <mergeCell ref="B33:C33"/>
    <mergeCell ref="D33:E33"/>
    <mergeCell ref="F33:G33"/>
    <mergeCell ref="I33:J33"/>
    <mergeCell ref="K33:L33"/>
    <mergeCell ref="M33:N33"/>
    <mergeCell ref="Q33:R33"/>
    <mergeCell ref="B31:C31"/>
    <mergeCell ref="I31:J31"/>
    <mergeCell ref="W33:X33"/>
    <mergeCell ref="Z33:AA33"/>
    <mergeCell ref="AC33:AD33"/>
    <mergeCell ref="AE33:AF33"/>
    <mergeCell ref="AG33:AH33"/>
    <mergeCell ref="AK33:AL33"/>
    <mergeCell ref="AE32:AF32"/>
    <mergeCell ref="AG32:AH32"/>
    <mergeCell ref="AK32:AL32"/>
    <mergeCell ref="Z34:AA34"/>
    <mergeCell ref="AC34:AD34"/>
    <mergeCell ref="AE34:AF34"/>
    <mergeCell ref="AG34:AH34"/>
    <mergeCell ref="AK34:AL34"/>
    <mergeCell ref="B35:C35"/>
    <mergeCell ref="D35:E35"/>
    <mergeCell ref="F35:G35"/>
    <mergeCell ref="I35:J35"/>
    <mergeCell ref="K35:L35"/>
    <mergeCell ref="D34:E34"/>
    <mergeCell ref="F34:G34"/>
    <mergeCell ref="I34:J34"/>
    <mergeCell ref="K34:L34"/>
    <mergeCell ref="M34:N34"/>
    <mergeCell ref="Q34:R34"/>
    <mergeCell ref="O39:P39"/>
    <mergeCell ref="H41:I41"/>
    <mergeCell ref="H42:I42"/>
    <mergeCell ref="H43:I43"/>
    <mergeCell ref="H44:I44"/>
    <mergeCell ref="X45:AH45"/>
    <mergeCell ref="AG35:AH35"/>
    <mergeCell ref="AK35:AL35"/>
    <mergeCell ref="Z38:AA38"/>
    <mergeCell ref="AC38:AD38"/>
    <mergeCell ref="AE38:AF38"/>
    <mergeCell ref="AG38:AH38"/>
    <mergeCell ref="AK38:AL38"/>
    <mergeCell ref="M35:N35"/>
    <mergeCell ref="Q35:R35"/>
    <mergeCell ref="W35:X35"/>
    <mergeCell ref="Z35:AA35"/>
    <mergeCell ref="AC35:AD35"/>
    <mergeCell ref="AE35:AF35"/>
    <mergeCell ref="Z46:AA46"/>
    <mergeCell ref="AC46:AD46"/>
    <mergeCell ref="AE46:AF46"/>
    <mergeCell ref="AG46:AH46"/>
    <mergeCell ref="AJ46:AK46"/>
    <mergeCell ref="B47:B48"/>
    <mergeCell ref="C47:C48"/>
    <mergeCell ref="D47:R47"/>
    <mergeCell ref="Y47:AK47"/>
    <mergeCell ref="D48:R48"/>
    <mergeCell ref="D46:E46"/>
    <mergeCell ref="F46:G46"/>
    <mergeCell ref="I46:J46"/>
    <mergeCell ref="K46:L46"/>
    <mergeCell ref="M46:N46"/>
    <mergeCell ref="Q46:R46"/>
    <mergeCell ref="F67:G67"/>
    <mergeCell ref="I67:J67"/>
    <mergeCell ref="K67:L67"/>
    <mergeCell ref="M67:N67"/>
    <mergeCell ref="Q67:R67"/>
    <mergeCell ref="B68:C68"/>
    <mergeCell ref="D68:E68"/>
    <mergeCell ref="F68:G68"/>
    <mergeCell ref="I68:J68"/>
    <mergeCell ref="K68:L68"/>
    <mergeCell ref="AG68:AH68"/>
    <mergeCell ref="AJ68:AK68"/>
    <mergeCell ref="D69:E69"/>
    <mergeCell ref="I69:J69"/>
    <mergeCell ref="K69:L69"/>
    <mergeCell ref="M69:N69"/>
    <mergeCell ref="Q69:R69"/>
    <mergeCell ref="AC69:AD69"/>
    <mergeCell ref="AE69:AF69"/>
    <mergeCell ref="AG69:AH69"/>
    <mergeCell ref="M68:N68"/>
    <mergeCell ref="Q68:R68"/>
    <mergeCell ref="W68:X68"/>
    <mergeCell ref="Z68:AA68"/>
    <mergeCell ref="AC68:AD68"/>
    <mergeCell ref="AE68:AF68"/>
    <mergeCell ref="AJ69:AK69"/>
    <mergeCell ref="B70:C70"/>
    <mergeCell ref="I70:J70"/>
    <mergeCell ref="W70:X70"/>
    <mergeCell ref="AC70:AD70"/>
    <mergeCell ref="D71:E71"/>
    <mergeCell ref="I71:J71"/>
    <mergeCell ref="K71:L71"/>
    <mergeCell ref="M71:N71"/>
    <mergeCell ref="Q71:R71"/>
    <mergeCell ref="AC71:AD71"/>
    <mergeCell ref="Q73:R73"/>
    <mergeCell ref="Z73:AA73"/>
    <mergeCell ref="AC73:AD73"/>
    <mergeCell ref="AE73:AF73"/>
    <mergeCell ref="AE71:AF71"/>
    <mergeCell ref="AG71:AH71"/>
    <mergeCell ref="AJ71:AK71"/>
    <mergeCell ref="B72:C72"/>
    <mergeCell ref="D72:E72"/>
    <mergeCell ref="F72:G72"/>
    <mergeCell ref="I72:J72"/>
    <mergeCell ref="K72:L72"/>
    <mergeCell ref="M72:N72"/>
    <mergeCell ref="AJ72:AK72"/>
    <mergeCell ref="Q72:R72"/>
    <mergeCell ref="W72:X72"/>
    <mergeCell ref="Z72:AA72"/>
    <mergeCell ref="AC72:AD72"/>
    <mergeCell ref="AE72:AF72"/>
    <mergeCell ref="AG72:AH72"/>
    <mergeCell ref="F81:G81"/>
    <mergeCell ref="I81:J81"/>
    <mergeCell ref="K81:L81"/>
    <mergeCell ref="M81:N81"/>
    <mergeCell ref="Q81:R81"/>
    <mergeCell ref="AG73:AH73"/>
    <mergeCell ref="AJ73:AK73"/>
    <mergeCell ref="B74:C74"/>
    <mergeCell ref="D74:E74"/>
    <mergeCell ref="F74:G74"/>
    <mergeCell ref="I74:J74"/>
    <mergeCell ref="K74:L74"/>
    <mergeCell ref="M74:N74"/>
    <mergeCell ref="Q74:R74"/>
    <mergeCell ref="W74:X74"/>
    <mergeCell ref="Z74:AA74"/>
    <mergeCell ref="AC74:AD74"/>
    <mergeCell ref="AE74:AF74"/>
    <mergeCell ref="AG74:AH74"/>
    <mergeCell ref="D73:E73"/>
    <mergeCell ref="F73:G73"/>
    <mergeCell ref="I73:J73"/>
    <mergeCell ref="K73:L73"/>
    <mergeCell ref="M73:N73"/>
  </mergeCells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&amp;LLicence Number 1648&amp;C3502 Hobby's Yards Rd, Blayney</oddHeader>
  </headerFooter>
  <colBreaks count="2" manualBreakCount="2">
    <brk id="18" max="1048575" man="1"/>
    <brk id="2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M81"/>
  <sheetViews>
    <sheetView zoomScale="85" zoomScaleNormal="85" workbookViewId="0"/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17" width="6.5703125" style="2" customWidth="1"/>
    <col min="18" max="18" width="6.85546875" style="2" customWidth="1"/>
    <col min="19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6.28515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79" t="s">
        <v>18</v>
      </c>
      <c r="P1" s="279"/>
      <c r="Q1" s="19"/>
      <c r="R1" s="22"/>
      <c r="S1" s="22"/>
      <c r="T1" s="22"/>
      <c r="Y1" s="18" t="s">
        <v>17</v>
      </c>
      <c r="Z1" s="5"/>
      <c r="AI1" s="279" t="s">
        <v>18</v>
      </c>
      <c r="AJ1" s="27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80">
        <v>1</v>
      </c>
      <c r="I3" s="281"/>
      <c r="K3" s="44"/>
      <c r="Y3" s="18" t="s">
        <v>1</v>
      </c>
      <c r="Z3" s="5"/>
      <c r="AB3" s="280">
        <v>3</v>
      </c>
      <c r="AC3" s="281"/>
      <c r="AE3" s="44"/>
    </row>
    <row r="4" spans="1:38" ht="16.5" thickBot="1" x14ac:dyDescent="0.3">
      <c r="B4"/>
      <c r="D4" s="18" t="s">
        <v>2</v>
      </c>
      <c r="E4" s="18"/>
      <c r="F4" s="5"/>
      <c r="H4" s="280" t="s">
        <v>42</v>
      </c>
      <c r="I4" s="281"/>
      <c r="W4"/>
      <c r="Y4" s="18" t="s">
        <v>2</v>
      </c>
      <c r="Z4" s="5"/>
      <c r="AB4" s="280" t="s">
        <v>42</v>
      </c>
      <c r="AC4" s="281"/>
    </row>
    <row r="5" spans="1:38" ht="16.5" thickBot="1" x14ac:dyDescent="0.3">
      <c r="D5" s="18" t="s">
        <v>19</v>
      </c>
      <c r="E5" s="18"/>
      <c r="F5" s="5"/>
      <c r="H5" s="61" t="s">
        <v>43</v>
      </c>
      <c r="I5" s="62"/>
      <c r="Y5" s="18" t="s">
        <v>19</v>
      </c>
      <c r="Z5" s="5"/>
      <c r="AB5" s="280" t="s">
        <v>20</v>
      </c>
      <c r="AC5" s="281"/>
    </row>
    <row r="6" spans="1:38" ht="16.5" thickBot="1" x14ac:dyDescent="0.3">
      <c r="D6" s="18" t="s">
        <v>21</v>
      </c>
      <c r="E6" s="18"/>
      <c r="F6" s="5"/>
      <c r="H6" s="287"/>
      <c r="I6" s="288"/>
      <c r="Y6" s="18" t="s">
        <v>21</v>
      </c>
      <c r="Z6" s="5"/>
      <c r="AB6" s="287"/>
      <c r="AC6" s="288"/>
    </row>
    <row r="7" spans="1:38" ht="29.25" customHeight="1" thickBot="1" x14ac:dyDescent="0.25">
      <c r="B7" s="289"/>
      <c r="C7" s="289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90" t="s">
        <v>34</v>
      </c>
      <c r="E8" s="291"/>
      <c r="F8" s="292" t="s">
        <v>3</v>
      </c>
      <c r="G8" s="291"/>
      <c r="H8" s="4" t="s">
        <v>4</v>
      </c>
      <c r="I8" s="292" t="s">
        <v>5</v>
      </c>
      <c r="J8" s="291"/>
      <c r="K8" s="292" t="s">
        <v>6</v>
      </c>
      <c r="L8" s="291"/>
      <c r="M8" s="292" t="s">
        <v>7</v>
      </c>
      <c r="N8" s="291"/>
      <c r="O8" s="3" t="s">
        <v>8</v>
      </c>
      <c r="P8" s="3" t="s">
        <v>27</v>
      </c>
      <c r="Q8" s="292" t="s">
        <v>9</v>
      </c>
      <c r="R8" s="293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92" t="s">
        <v>3</v>
      </c>
      <c r="AA8" s="291"/>
      <c r="AB8" s="4" t="s">
        <v>4</v>
      </c>
      <c r="AC8" s="292" t="s">
        <v>5</v>
      </c>
      <c r="AD8" s="291"/>
      <c r="AE8" s="292" t="s">
        <v>6</v>
      </c>
      <c r="AF8" s="291"/>
      <c r="AG8" s="292" t="s">
        <v>7</v>
      </c>
      <c r="AH8" s="291"/>
      <c r="AI8" s="3" t="s">
        <v>8</v>
      </c>
      <c r="AJ8" s="3" t="s">
        <v>27</v>
      </c>
      <c r="AK8" s="292" t="s">
        <v>9</v>
      </c>
      <c r="AL8" s="293"/>
    </row>
    <row r="9" spans="1:38" x14ac:dyDescent="0.2">
      <c r="A9" s="1"/>
      <c r="B9" s="282"/>
      <c r="C9" s="282"/>
      <c r="D9" s="284" t="s">
        <v>29</v>
      </c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6"/>
      <c r="S9" s="79"/>
      <c r="T9" s="79"/>
      <c r="W9" s="282"/>
      <c r="X9" s="282"/>
      <c r="Y9" s="284" t="s">
        <v>24</v>
      </c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85"/>
      <c r="AK9" s="285"/>
      <c r="AL9" s="286"/>
    </row>
    <row r="10" spans="1:38" ht="13.5" thickBot="1" x14ac:dyDescent="0.25">
      <c r="A10" s="1"/>
      <c r="B10" s="283"/>
      <c r="C10" s="283"/>
      <c r="D10" s="294">
        <v>30</v>
      </c>
      <c r="E10" s="295"/>
      <c r="F10" s="295">
        <v>30</v>
      </c>
      <c r="G10" s="295"/>
      <c r="H10" s="70" t="s">
        <v>30</v>
      </c>
      <c r="I10" s="295">
        <v>600</v>
      </c>
      <c r="J10" s="295"/>
      <c r="K10" s="295">
        <v>10</v>
      </c>
      <c r="L10" s="295"/>
      <c r="M10" s="295">
        <v>15</v>
      </c>
      <c r="N10" s="295"/>
      <c r="O10" s="70">
        <v>1</v>
      </c>
      <c r="P10" s="70" t="s">
        <v>31</v>
      </c>
      <c r="Q10" s="295">
        <v>2</v>
      </c>
      <c r="R10" s="296"/>
      <c r="S10" s="80"/>
      <c r="T10" s="80"/>
      <c r="W10" s="283"/>
      <c r="X10" s="283"/>
      <c r="Y10" s="294" t="s">
        <v>25</v>
      </c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6"/>
    </row>
    <row r="11" spans="1:38" x14ac:dyDescent="0.2">
      <c r="B11" s="28">
        <v>44306</v>
      </c>
      <c r="C11" s="75">
        <v>44320</v>
      </c>
      <c r="D11" s="172" t="s">
        <v>10</v>
      </c>
      <c r="E11" s="84">
        <v>5</v>
      </c>
      <c r="F11" s="71"/>
      <c r="G11" s="84">
        <v>1</v>
      </c>
      <c r="H11" s="85">
        <v>7.07</v>
      </c>
      <c r="I11" s="71"/>
      <c r="J11" s="84">
        <v>7</v>
      </c>
      <c r="K11" s="175" t="s">
        <v>10</v>
      </c>
      <c r="L11" s="84">
        <v>5</v>
      </c>
      <c r="M11" s="72"/>
      <c r="N11" s="84">
        <v>3.4</v>
      </c>
      <c r="O11" s="85">
        <v>0.14000000000000001</v>
      </c>
      <c r="P11" s="85">
        <v>1.7</v>
      </c>
      <c r="Q11" s="175" t="s">
        <v>10</v>
      </c>
      <c r="R11" s="86">
        <v>0.5</v>
      </c>
      <c r="S11" s="113"/>
      <c r="T11" s="113"/>
      <c r="W11" s="28"/>
      <c r="X11" s="29"/>
      <c r="Y11" s="74"/>
      <c r="Z11" s="39"/>
      <c r="AA11" s="93"/>
      <c r="AB11" s="58"/>
      <c r="AC11" s="39"/>
      <c r="AD11" s="93"/>
      <c r="AE11" s="39"/>
      <c r="AF11" s="93"/>
      <c r="AG11" s="76"/>
      <c r="AH11" s="93"/>
      <c r="AI11" s="58"/>
      <c r="AJ11" s="58"/>
      <c r="AK11" s="40"/>
      <c r="AL11" s="94"/>
    </row>
    <row r="12" spans="1:38" x14ac:dyDescent="0.2">
      <c r="B12" s="30">
        <v>44329</v>
      </c>
      <c r="C12" s="30">
        <v>44330</v>
      </c>
      <c r="D12" s="172" t="s">
        <v>10</v>
      </c>
      <c r="E12" s="84">
        <v>5</v>
      </c>
      <c r="F12" s="42"/>
      <c r="G12" s="69">
        <v>1</v>
      </c>
      <c r="H12" s="59">
        <v>6.97</v>
      </c>
      <c r="I12" s="42"/>
      <c r="J12" s="69">
        <v>62</v>
      </c>
      <c r="K12" s="176" t="s">
        <v>10</v>
      </c>
      <c r="L12" s="69">
        <v>5</v>
      </c>
      <c r="M12" s="56"/>
      <c r="N12" s="69">
        <v>3.2</v>
      </c>
      <c r="O12" s="59">
        <v>0.28000000000000003</v>
      </c>
      <c r="P12" s="59">
        <v>0.2</v>
      </c>
      <c r="Q12" s="176" t="s">
        <v>10</v>
      </c>
      <c r="R12" s="88">
        <v>0.5</v>
      </c>
      <c r="S12" s="113"/>
      <c r="T12" s="113"/>
      <c r="W12" s="30"/>
      <c r="X12" s="31"/>
      <c r="Y12" s="64"/>
      <c r="Z12" s="42"/>
      <c r="AA12" s="69"/>
      <c r="AB12" s="59"/>
      <c r="AC12" s="42"/>
      <c r="AD12" s="69"/>
      <c r="AE12" s="42"/>
      <c r="AF12" s="69"/>
      <c r="AG12" s="56"/>
      <c r="AH12" s="69"/>
      <c r="AI12" s="59"/>
      <c r="AJ12" s="59"/>
      <c r="AK12" s="42"/>
      <c r="AL12" s="88"/>
    </row>
    <row r="13" spans="1:38" x14ac:dyDescent="0.2">
      <c r="B13" s="26">
        <v>44363</v>
      </c>
      <c r="C13" s="26">
        <v>44378</v>
      </c>
      <c r="D13" s="173" t="s">
        <v>10</v>
      </c>
      <c r="E13" s="69">
        <v>5</v>
      </c>
      <c r="F13" s="35"/>
      <c r="G13" s="89">
        <v>1</v>
      </c>
      <c r="H13" s="41">
        <v>6.88</v>
      </c>
      <c r="I13" s="35"/>
      <c r="J13" s="89">
        <v>6</v>
      </c>
      <c r="K13" s="177" t="s">
        <v>10</v>
      </c>
      <c r="L13" s="89">
        <v>5</v>
      </c>
      <c r="M13" s="37"/>
      <c r="N13" s="89">
        <v>2.2000000000000002</v>
      </c>
      <c r="O13" s="41">
        <v>0.54</v>
      </c>
      <c r="P13" s="41">
        <v>0.2</v>
      </c>
      <c r="Q13" s="178" t="s">
        <v>10</v>
      </c>
      <c r="R13" s="91">
        <v>0.5</v>
      </c>
      <c r="S13" s="113"/>
      <c r="T13" s="113"/>
      <c r="W13" s="30"/>
      <c r="X13" s="31"/>
      <c r="Y13" s="64"/>
      <c r="Z13" s="42"/>
      <c r="AA13" s="69"/>
      <c r="AB13" s="59"/>
      <c r="AC13" s="42"/>
      <c r="AD13" s="69"/>
      <c r="AE13" s="42"/>
      <c r="AF13" s="69"/>
      <c r="AG13" s="56"/>
      <c r="AH13" s="69"/>
      <c r="AI13" s="59"/>
      <c r="AJ13" s="59"/>
      <c r="AK13" s="42"/>
      <c r="AL13" s="88"/>
    </row>
    <row r="14" spans="1:38" x14ac:dyDescent="0.2">
      <c r="B14" s="28">
        <v>44404</v>
      </c>
      <c r="C14" s="28">
        <v>44414</v>
      </c>
      <c r="D14" s="173" t="s">
        <v>10</v>
      </c>
      <c r="E14" s="69">
        <v>5</v>
      </c>
      <c r="F14" s="35"/>
      <c r="G14" s="89">
        <v>1</v>
      </c>
      <c r="H14" s="41">
        <v>7.12</v>
      </c>
      <c r="I14" s="35"/>
      <c r="J14" s="89">
        <v>4</v>
      </c>
      <c r="K14" s="178" t="s">
        <v>10</v>
      </c>
      <c r="L14" s="90">
        <v>5</v>
      </c>
      <c r="M14" s="37"/>
      <c r="N14" s="89">
        <v>3.1</v>
      </c>
      <c r="O14" s="41">
        <v>0.14000000000000001</v>
      </c>
      <c r="P14" s="41">
        <v>0.2</v>
      </c>
      <c r="Q14" s="35"/>
      <c r="R14" s="92">
        <v>2.2999999999999998</v>
      </c>
      <c r="S14" s="113"/>
      <c r="T14" s="113"/>
      <c r="W14" s="28"/>
      <c r="X14" s="29"/>
      <c r="Y14" s="63"/>
      <c r="Z14" s="35"/>
      <c r="AA14" s="89"/>
      <c r="AB14" s="41"/>
      <c r="AC14" s="35"/>
      <c r="AD14" s="89"/>
      <c r="AE14" s="36"/>
      <c r="AF14" s="90"/>
      <c r="AG14" s="37"/>
      <c r="AH14" s="89"/>
      <c r="AI14" s="41"/>
      <c r="AJ14" s="41"/>
      <c r="AK14" s="35"/>
      <c r="AL14" s="92"/>
    </row>
    <row r="15" spans="1:38" x14ac:dyDescent="0.2">
      <c r="B15" s="28">
        <v>44433</v>
      </c>
      <c r="C15" s="28">
        <v>44449</v>
      </c>
      <c r="D15" s="174" t="s">
        <v>10</v>
      </c>
      <c r="E15" s="93">
        <v>5</v>
      </c>
      <c r="F15" s="39"/>
      <c r="G15" s="93">
        <v>21</v>
      </c>
      <c r="H15" s="58">
        <v>7.16</v>
      </c>
      <c r="I15" s="39"/>
      <c r="J15" s="93">
        <v>1000</v>
      </c>
      <c r="K15" s="179" t="s">
        <v>10</v>
      </c>
      <c r="L15" s="93">
        <v>5</v>
      </c>
      <c r="M15" s="76"/>
      <c r="N15" s="93">
        <v>5.8</v>
      </c>
      <c r="O15" s="58">
        <v>0.34</v>
      </c>
      <c r="P15" s="58">
        <v>0.6</v>
      </c>
      <c r="Q15" s="180" t="s">
        <v>10</v>
      </c>
      <c r="R15" s="94">
        <v>0.5</v>
      </c>
      <c r="S15" s="113"/>
      <c r="T15" s="113"/>
      <c r="W15" s="28"/>
      <c r="X15" s="29"/>
      <c r="Y15" s="74"/>
      <c r="Z15" s="39"/>
      <c r="AA15" s="93"/>
      <c r="AB15" s="58"/>
      <c r="AC15" s="39"/>
      <c r="AD15" s="93"/>
      <c r="AE15" s="39"/>
      <c r="AF15" s="93"/>
      <c r="AG15" s="76"/>
      <c r="AH15" s="93"/>
      <c r="AI15" s="58"/>
      <c r="AJ15" s="58"/>
      <c r="AK15" s="40"/>
      <c r="AL15" s="94"/>
    </row>
    <row r="16" spans="1:38" x14ac:dyDescent="0.2">
      <c r="B16" s="26">
        <v>44455</v>
      </c>
      <c r="C16" s="26">
        <v>44468</v>
      </c>
      <c r="D16" s="173" t="s">
        <v>10</v>
      </c>
      <c r="E16" s="93">
        <v>5</v>
      </c>
      <c r="F16" s="39"/>
      <c r="G16" s="93">
        <v>1</v>
      </c>
      <c r="H16" s="58">
        <v>7.25</v>
      </c>
      <c r="I16" s="39"/>
      <c r="J16" s="93">
        <v>10</v>
      </c>
      <c r="K16" s="179" t="s">
        <v>10</v>
      </c>
      <c r="L16" s="93">
        <v>5</v>
      </c>
      <c r="M16" s="76"/>
      <c r="N16" s="93">
        <v>4.7</v>
      </c>
      <c r="O16" s="58">
        <v>0.3</v>
      </c>
      <c r="P16" s="58">
        <v>0.1</v>
      </c>
      <c r="Q16" s="180" t="s">
        <v>10</v>
      </c>
      <c r="R16" s="94">
        <v>0.5</v>
      </c>
      <c r="S16" s="113"/>
      <c r="T16" s="113"/>
      <c r="W16" s="26"/>
      <c r="X16" s="27"/>
      <c r="Y16" s="64"/>
      <c r="Z16" s="42"/>
      <c r="AA16" s="69"/>
      <c r="AB16" s="59"/>
      <c r="AC16" s="42"/>
      <c r="AD16" s="69"/>
      <c r="AE16" s="42"/>
      <c r="AF16" s="69"/>
      <c r="AG16" s="56"/>
      <c r="AH16" s="69"/>
      <c r="AI16" s="59"/>
      <c r="AJ16" s="59"/>
      <c r="AK16" s="42"/>
      <c r="AL16" s="88"/>
    </row>
    <row r="17" spans="2:38" x14ac:dyDescent="0.2">
      <c r="B17" s="30"/>
      <c r="C17" s="30"/>
      <c r="D17" s="56"/>
      <c r="E17" s="69"/>
      <c r="F17" s="42"/>
      <c r="G17" s="69"/>
      <c r="H17" s="41"/>
      <c r="I17" s="42"/>
      <c r="J17" s="69"/>
      <c r="K17" s="42"/>
      <c r="L17" s="69"/>
      <c r="M17" s="56"/>
      <c r="N17" s="69"/>
      <c r="O17" s="59"/>
      <c r="P17" s="59"/>
      <c r="Q17" s="42"/>
      <c r="R17" s="88"/>
      <c r="S17" s="113"/>
      <c r="T17" s="113"/>
      <c r="W17" s="30"/>
      <c r="X17" s="31"/>
      <c r="Y17" s="64"/>
      <c r="Z17" s="42"/>
      <c r="AA17" s="69"/>
      <c r="AB17" s="59"/>
      <c r="AC17" s="42"/>
      <c r="AD17" s="69"/>
      <c r="AE17" s="42"/>
      <c r="AF17" s="69"/>
      <c r="AG17" s="56"/>
      <c r="AH17" s="69"/>
      <c r="AI17" s="59"/>
      <c r="AJ17" s="59"/>
      <c r="AK17" s="42"/>
      <c r="AL17" s="88"/>
    </row>
    <row r="18" spans="2:38" x14ac:dyDescent="0.2">
      <c r="B18" s="32"/>
      <c r="C18" s="32"/>
      <c r="D18" s="97"/>
      <c r="E18" s="96"/>
      <c r="F18" s="45"/>
      <c r="G18" s="96"/>
      <c r="H18" s="41"/>
      <c r="I18" s="45"/>
      <c r="J18" s="96"/>
      <c r="K18" s="45"/>
      <c r="L18" s="96"/>
      <c r="M18" s="97"/>
      <c r="N18" s="96"/>
      <c r="O18" s="60"/>
      <c r="P18" s="60"/>
      <c r="Q18" s="45"/>
      <c r="R18" s="98"/>
      <c r="S18" s="113"/>
      <c r="T18" s="113"/>
      <c r="W18" s="32"/>
      <c r="X18" s="33"/>
      <c r="Y18" s="95"/>
      <c r="Z18" s="45"/>
      <c r="AA18" s="96"/>
      <c r="AB18" s="60"/>
      <c r="AC18" s="45"/>
      <c r="AD18" s="96"/>
      <c r="AE18" s="45"/>
      <c r="AF18" s="96"/>
      <c r="AG18" s="97"/>
      <c r="AH18" s="96"/>
      <c r="AI18" s="60"/>
      <c r="AJ18" s="60"/>
      <c r="AK18" s="45"/>
      <c r="AL18" s="98"/>
    </row>
    <row r="19" spans="2:38" x14ac:dyDescent="0.2">
      <c r="B19" s="30"/>
      <c r="C19" s="30"/>
      <c r="D19" s="56"/>
      <c r="E19" s="100"/>
      <c r="F19" s="47"/>
      <c r="G19" s="100"/>
      <c r="H19" s="58"/>
      <c r="I19" s="47"/>
      <c r="J19" s="100"/>
      <c r="K19" s="43"/>
      <c r="L19" s="100"/>
      <c r="M19" s="47"/>
      <c r="N19" s="100"/>
      <c r="O19" s="65"/>
      <c r="P19" s="65"/>
      <c r="Q19" s="43"/>
      <c r="R19" s="88"/>
      <c r="S19" s="113"/>
      <c r="T19" s="113"/>
      <c r="W19" s="30"/>
      <c r="X19" s="30"/>
      <c r="Y19" s="99"/>
      <c r="Z19" s="47"/>
      <c r="AA19" s="100"/>
      <c r="AB19" s="65"/>
      <c r="AC19" s="43"/>
      <c r="AD19" s="100"/>
      <c r="AE19" s="43"/>
      <c r="AF19" s="100"/>
      <c r="AG19" s="47"/>
      <c r="AH19" s="100"/>
      <c r="AI19" s="65"/>
      <c r="AJ19" s="65"/>
      <c r="AK19" s="43"/>
      <c r="AL19" s="88"/>
    </row>
    <row r="20" spans="2:38" x14ac:dyDescent="0.2">
      <c r="B20" s="26"/>
      <c r="C20" s="26"/>
      <c r="D20" s="116"/>
      <c r="E20" s="102"/>
      <c r="F20" s="67"/>
      <c r="G20" s="102"/>
      <c r="H20" s="68"/>
      <c r="I20" s="67"/>
      <c r="J20" s="102"/>
      <c r="K20" s="46"/>
      <c r="L20" s="102"/>
      <c r="M20" s="67"/>
      <c r="N20" s="102"/>
      <c r="O20" s="68"/>
      <c r="P20" s="68"/>
      <c r="Q20" s="46"/>
      <c r="R20" s="103"/>
      <c r="S20" s="113"/>
      <c r="T20" s="113"/>
      <c r="W20" s="30"/>
      <c r="X20" s="30"/>
      <c r="Y20" s="99"/>
      <c r="Z20" s="47"/>
      <c r="AA20" s="100"/>
      <c r="AB20" s="65"/>
      <c r="AC20" s="43"/>
      <c r="AD20" s="100"/>
      <c r="AE20" s="43"/>
      <c r="AF20" s="100"/>
      <c r="AG20" s="47"/>
      <c r="AH20" s="100"/>
      <c r="AI20" s="65"/>
      <c r="AJ20" s="65"/>
      <c r="AK20" s="43"/>
      <c r="AL20" s="88"/>
    </row>
    <row r="21" spans="2:38" x14ac:dyDescent="0.2">
      <c r="B21" s="30"/>
      <c r="C21" s="30"/>
      <c r="D21" s="56"/>
      <c r="E21" s="100"/>
      <c r="F21" s="47"/>
      <c r="G21" s="100"/>
      <c r="H21" s="65"/>
      <c r="I21" s="47"/>
      <c r="J21" s="100"/>
      <c r="K21" s="43"/>
      <c r="L21" s="100"/>
      <c r="M21" s="47"/>
      <c r="N21" s="100"/>
      <c r="O21" s="65"/>
      <c r="P21" s="65"/>
      <c r="Q21" s="43"/>
      <c r="R21" s="88"/>
      <c r="S21" s="113"/>
      <c r="T21" s="113"/>
      <c r="W21" s="30"/>
      <c r="X21" s="30"/>
      <c r="Y21" s="104"/>
      <c r="Z21" s="47"/>
      <c r="AA21" s="100"/>
      <c r="AB21" s="65"/>
      <c r="AC21" s="47"/>
      <c r="AD21" s="100"/>
      <c r="AE21" s="43"/>
      <c r="AF21" s="100"/>
      <c r="AG21" s="47"/>
      <c r="AH21" s="100"/>
      <c r="AI21" s="65"/>
      <c r="AJ21" s="65"/>
      <c r="AK21" s="43"/>
      <c r="AL21" s="88"/>
    </row>
    <row r="22" spans="2:38" x14ac:dyDescent="0.2">
      <c r="B22" s="30"/>
      <c r="C22" s="30"/>
      <c r="D22" s="56"/>
      <c r="E22" s="100"/>
      <c r="F22" s="47"/>
      <c r="G22" s="100"/>
      <c r="H22" s="65"/>
      <c r="I22" s="47"/>
      <c r="J22" s="100"/>
      <c r="K22" s="43"/>
      <c r="L22" s="100"/>
      <c r="M22" s="47"/>
      <c r="N22" s="100"/>
      <c r="O22" s="65"/>
      <c r="P22" s="65"/>
      <c r="Q22" s="43"/>
      <c r="R22" s="88"/>
      <c r="S22" s="113"/>
      <c r="T22" s="113"/>
      <c r="W22" s="30"/>
      <c r="X22" s="30"/>
      <c r="Y22" s="104"/>
      <c r="Z22" s="47"/>
      <c r="AA22" s="100"/>
      <c r="AB22" s="65"/>
      <c r="AC22" s="43"/>
      <c r="AD22" s="100"/>
      <c r="AE22" s="43"/>
      <c r="AF22" s="100"/>
      <c r="AG22" s="47"/>
      <c r="AH22" s="100"/>
      <c r="AI22" s="65"/>
      <c r="AJ22" s="65"/>
      <c r="AK22" s="43"/>
      <c r="AL22" s="88"/>
    </row>
    <row r="23" spans="2:38" x14ac:dyDescent="0.2">
      <c r="B23" s="28"/>
      <c r="C23" s="28"/>
      <c r="D23" s="76"/>
      <c r="E23" s="93"/>
      <c r="F23" s="39"/>
      <c r="G23" s="93"/>
      <c r="H23" s="58"/>
      <c r="I23" s="39"/>
      <c r="J23" s="93"/>
      <c r="K23" s="39"/>
      <c r="L23" s="93"/>
      <c r="M23" s="76"/>
      <c r="N23" s="93"/>
      <c r="O23" s="58"/>
      <c r="P23" s="58"/>
      <c r="Q23" s="40"/>
      <c r="R23" s="94"/>
      <c r="S23" s="113"/>
      <c r="T23" s="113"/>
      <c r="W23" s="28"/>
      <c r="X23" s="29"/>
      <c r="Y23" s="74"/>
      <c r="Z23" s="39"/>
      <c r="AA23" s="93"/>
      <c r="AB23" s="58"/>
      <c r="AC23" s="39"/>
      <c r="AD23" s="93"/>
      <c r="AE23" s="39"/>
      <c r="AF23" s="93"/>
      <c r="AG23" s="76"/>
      <c r="AH23" s="93"/>
      <c r="AI23" s="58"/>
      <c r="AJ23" s="58"/>
      <c r="AK23" s="40"/>
      <c r="AL23" s="94"/>
    </row>
    <row r="24" spans="2:38" x14ac:dyDescent="0.2">
      <c r="B24" s="30"/>
      <c r="C24" s="30"/>
      <c r="D24" s="56"/>
      <c r="E24" s="69"/>
      <c r="F24" s="42"/>
      <c r="G24" s="69"/>
      <c r="H24" s="59"/>
      <c r="I24" s="42"/>
      <c r="J24" s="69"/>
      <c r="K24" s="42"/>
      <c r="L24" s="69"/>
      <c r="M24" s="56"/>
      <c r="N24" s="69"/>
      <c r="O24" s="59"/>
      <c r="P24" s="59"/>
      <c r="Q24" s="42"/>
      <c r="R24" s="88"/>
      <c r="S24" s="113"/>
      <c r="T24" s="113"/>
      <c r="W24" s="30"/>
      <c r="X24" s="31"/>
      <c r="Y24" s="64"/>
      <c r="Z24" s="42"/>
      <c r="AA24" s="69"/>
      <c r="AB24" s="59"/>
      <c r="AC24" s="42"/>
      <c r="AD24" s="69"/>
      <c r="AE24" s="42"/>
      <c r="AF24" s="69"/>
      <c r="AG24" s="56"/>
      <c r="AH24" s="69"/>
      <c r="AI24" s="59"/>
      <c r="AJ24" s="59"/>
      <c r="AK24" s="42"/>
      <c r="AL24" s="88"/>
    </row>
    <row r="25" spans="2:38" ht="13.5" thickBot="1" x14ac:dyDescent="0.25">
      <c r="B25" s="51"/>
      <c r="C25" s="51"/>
      <c r="D25" s="141"/>
      <c r="E25" s="105"/>
      <c r="F25" s="54"/>
      <c r="G25" s="105"/>
      <c r="H25" s="55"/>
      <c r="I25" s="54"/>
      <c r="J25" s="105"/>
      <c r="K25" s="53"/>
      <c r="L25" s="105"/>
      <c r="M25" s="54"/>
      <c r="N25" s="105"/>
      <c r="O25" s="55"/>
      <c r="P25" s="55"/>
      <c r="Q25" s="53"/>
      <c r="R25" s="106"/>
      <c r="S25" s="113"/>
      <c r="T25" s="113"/>
      <c r="W25" s="51"/>
      <c r="X25" s="51"/>
      <c r="Y25" s="52"/>
      <c r="Z25" s="54"/>
      <c r="AA25" s="105"/>
      <c r="AB25" s="55"/>
      <c r="AC25" s="54"/>
      <c r="AD25" s="105"/>
      <c r="AE25" s="53"/>
      <c r="AF25" s="105"/>
      <c r="AG25" s="54"/>
      <c r="AH25" s="105"/>
      <c r="AI25" s="55"/>
      <c r="AJ25" s="55"/>
      <c r="AK25" s="53"/>
      <c r="AL25" s="106"/>
    </row>
    <row r="26" spans="2:38" x14ac:dyDescent="0.2">
      <c r="F26" s="2"/>
      <c r="I26" s="44"/>
      <c r="Z26" s="2"/>
    </row>
    <row r="28" spans="2:38" ht="13.5" thickBot="1" x14ac:dyDescent="0.25">
      <c r="B28" s="107"/>
      <c r="C28" s="107"/>
      <c r="D28" s="107"/>
      <c r="E28" s="107"/>
      <c r="F28" s="297"/>
      <c r="G28" s="297"/>
      <c r="H28" s="107"/>
      <c r="I28" s="297"/>
      <c r="J28" s="297"/>
      <c r="K28" s="297"/>
      <c r="L28" s="297"/>
      <c r="M28" s="297"/>
      <c r="N28" s="297"/>
      <c r="O28" s="107"/>
      <c r="P28" s="107"/>
      <c r="Q28" s="297"/>
      <c r="R28" s="297"/>
      <c r="S28" s="107"/>
      <c r="T28" s="107"/>
      <c r="W28" s="107"/>
      <c r="X28" s="107"/>
      <c r="Y28" s="107"/>
      <c r="Z28" s="297"/>
      <c r="AA28" s="297"/>
      <c r="AB28" s="107"/>
      <c r="AC28" s="297"/>
      <c r="AD28" s="297"/>
      <c r="AE28" s="297"/>
      <c r="AF28" s="297"/>
      <c r="AG28" s="297"/>
      <c r="AH28" s="297"/>
      <c r="AI28" s="107"/>
      <c r="AJ28" s="107"/>
      <c r="AK28" s="297"/>
      <c r="AL28" s="297"/>
    </row>
    <row r="29" spans="2:38" x14ac:dyDescent="0.2">
      <c r="B29" s="298" t="s">
        <v>11</v>
      </c>
      <c r="C29" s="299"/>
      <c r="D29" s="302">
        <f>COUNT(E11:E25)</f>
        <v>6</v>
      </c>
      <c r="E29" s="301"/>
      <c r="F29" s="302">
        <f>COUNT(G11:G25)</f>
        <v>6</v>
      </c>
      <c r="G29" s="301">
        <f>COUNT(G11:G25)</f>
        <v>6</v>
      </c>
      <c r="H29" s="16">
        <f>COUNT(H11:H25)</f>
        <v>6</v>
      </c>
      <c r="I29" s="302">
        <f>COUNT(J11:J25)</f>
        <v>6</v>
      </c>
      <c r="J29" s="301"/>
      <c r="K29" s="302">
        <f>COUNT(L11:L25)</f>
        <v>6</v>
      </c>
      <c r="L29" s="301"/>
      <c r="M29" s="302">
        <f>COUNT(N11:N25)</f>
        <v>6</v>
      </c>
      <c r="N29" s="301"/>
      <c r="O29" s="16">
        <f>COUNT(O11:O25)</f>
        <v>6</v>
      </c>
      <c r="P29" s="16">
        <f>COUNT(P11:P25)</f>
        <v>6</v>
      </c>
      <c r="Q29" s="302">
        <f>COUNT(R11:R25)</f>
        <v>6</v>
      </c>
      <c r="R29" s="301"/>
      <c r="W29" s="298" t="s">
        <v>11</v>
      </c>
      <c r="X29" s="299"/>
      <c r="Y29" s="16">
        <f>COUNT(Y11:Y25)</f>
        <v>0</v>
      </c>
      <c r="Z29" s="302">
        <f>COUNT(AA11:AA25)</f>
        <v>0</v>
      </c>
      <c r="AA29" s="301">
        <f>COUNT(AA11:AA25)</f>
        <v>0</v>
      </c>
      <c r="AB29" s="16">
        <f>COUNT(AB11:AB25)</f>
        <v>0</v>
      </c>
      <c r="AC29" s="302">
        <f>COUNT(AD11:AD25)</f>
        <v>0</v>
      </c>
      <c r="AD29" s="301"/>
      <c r="AE29" s="302">
        <f>COUNT(AF11:AF25)</f>
        <v>0</v>
      </c>
      <c r="AF29" s="301"/>
      <c r="AG29" s="302">
        <f>COUNT(AH11:AH25)</f>
        <v>0</v>
      </c>
      <c r="AH29" s="301"/>
      <c r="AI29" s="16">
        <f>COUNT(AI11:AI25)</f>
        <v>0</v>
      </c>
      <c r="AJ29" s="16">
        <f>COUNT(AJ11:AJ22)</f>
        <v>0</v>
      </c>
      <c r="AK29" s="302">
        <f>COUNT(AL11:AL25)</f>
        <v>0</v>
      </c>
      <c r="AL29" s="301"/>
    </row>
    <row r="30" spans="2:38" x14ac:dyDescent="0.2">
      <c r="B30" s="24"/>
      <c r="C30" s="25"/>
      <c r="D30" s="309"/>
      <c r="E30" s="308"/>
      <c r="F30" s="8"/>
      <c r="G30" s="9"/>
      <c r="H30" s="10"/>
      <c r="I30" s="309"/>
      <c r="J30" s="308"/>
      <c r="K30" s="309"/>
      <c r="L30" s="308"/>
      <c r="M30" s="309"/>
      <c r="N30" s="308"/>
      <c r="O30" s="10"/>
      <c r="P30" s="10"/>
      <c r="Q30" s="309"/>
      <c r="R30" s="310"/>
      <c r="S30" s="81"/>
      <c r="T30" s="81"/>
      <c r="W30" s="24"/>
      <c r="X30" s="25"/>
      <c r="Y30" s="7"/>
      <c r="Z30" s="8"/>
      <c r="AA30" s="9"/>
      <c r="AB30" s="10"/>
      <c r="AC30" s="309"/>
      <c r="AD30" s="308"/>
      <c r="AE30" s="309"/>
      <c r="AF30" s="308"/>
      <c r="AG30" s="309"/>
      <c r="AH30" s="308"/>
      <c r="AI30" s="10"/>
      <c r="AJ30" s="10"/>
      <c r="AK30" s="309"/>
      <c r="AL30" s="310"/>
    </row>
    <row r="31" spans="2:38" x14ac:dyDescent="0.2">
      <c r="B31" s="303" t="s">
        <v>12</v>
      </c>
      <c r="C31" s="304"/>
      <c r="D31" s="107" t="s">
        <v>10</v>
      </c>
      <c r="E31" s="12">
        <f>MIN(E11:E25)</f>
        <v>5</v>
      </c>
      <c r="F31" s="107"/>
      <c r="G31" s="12">
        <f>MIN(G11:G25)</f>
        <v>1</v>
      </c>
      <c r="H31" s="13">
        <f>MIN(H11:H25)</f>
        <v>6.88</v>
      </c>
      <c r="I31" s="305">
        <f>MIN(J11:J25)</f>
        <v>4</v>
      </c>
      <c r="J31" s="306"/>
      <c r="K31" s="107" t="s">
        <v>10</v>
      </c>
      <c r="L31" s="12">
        <f>MIN(L11:L25)</f>
        <v>5</v>
      </c>
      <c r="M31" s="12" t="s">
        <v>10</v>
      </c>
      <c r="N31" s="13">
        <f>MIN(N11:N25)</f>
        <v>2.2000000000000002</v>
      </c>
      <c r="O31" s="13">
        <f>MIN(O11:O25)</f>
        <v>0.14000000000000001</v>
      </c>
      <c r="P31" s="13">
        <f>MIN(P11:P22)</f>
        <v>0.1</v>
      </c>
      <c r="Q31" s="107" t="s">
        <v>10</v>
      </c>
      <c r="R31" s="17">
        <f>MIN(R11:R25)</f>
        <v>0.5</v>
      </c>
      <c r="S31" s="82"/>
      <c r="T31" s="82"/>
      <c r="W31" s="303" t="s">
        <v>12</v>
      </c>
      <c r="X31" s="304"/>
      <c r="Y31" s="11">
        <f>MIN(Y11:Y25)</f>
        <v>0</v>
      </c>
      <c r="Z31" s="107"/>
      <c r="AA31" s="12">
        <f>MIN(AA11:AA25)</f>
        <v>0</v>
      </c>
      <c r="AB31" s="13">
        <f>MIN(AB11:AB25)</f>
        <v>0</v>
      </c>
      <c r="AC31" s="305">
        <f>MIN(AD11:AD25)</f>
        <v>0</v>
      </c>
      <c r="AD31" s="306"/>
      <c r="AE31" s="107" t="s">
        <v>10</v>
      </c>
      <c r="AF31" s="12">
        <f>MIN(AF11:AF25)</f>
        <v>0</v>
      </c>
      <c r="AG31" s="12" t="s">
        <v>10</v>
      </c>
      <c r="AH31" s="13">
        <f>MIN(AH11:AH25)</f>
        <v>0</v>
      </c>
      <c r="AI31" s="13">
        <f>MIN(AI11:AI25)</f>
        <v>0</v>
      </c>
      <c r="AJ31" s="13">
        <f>MIN(AJ11:AJ22)</f>
        <v>0</v>
      </c>
      <c r="AK31" s="107" t="s">
        <v>10</v>
      </c>
      <c r="AL31" s="17">
        <f>MIN(AL11:AL25)</f>
        <v>0</v>
      </c>
    </row>
    <row r="32" spans="2:38" x14ac:dyDescent="0.2">
      <c r="B32" s="24"/>
      <c r="C32" s="25"/>
      <c r="D32" s="309"/>
      <c r="E32" s="308"/>
      <c r="F32" s="8"/>
      <c r="G32" s="9"/>
      <c r="H32" s="10"/>
      <c r="I32" s="309"/>
      <c r="J32" s="308"/>
      <c r="K32" s="309"/>
      <c r="L32" s="308"/>
      <c r="M32" s="309"/>
      <c r="N32" s="308"/>
      <c r="O32" s="10"/>
      <c r="P32" s="10"/>
      <c r="Q32" s="309"/>
      <c r="R32" s="310"/>
      <c r="S32" s="81"/>
      <c r="T32" s="81"/>
      <c r="W32" s="24"/>
      <c r="X32" s="25"/>
      <c r="Y32" s="7"/>
      <c r="Z32" s="8"/>
      <c r="AA32" s="9"/>
      <c r="AB32" s="10"/>
      <c r="AC32" s="309"/>
      <c r="AD32" s="308"/>
      <c r="AE32" s="309"/>
      <c r="AF32" s="308"/>
      <c r="AG32" s="309"/>
      <c r="AH32" s="308"/>
      <c r="AI32" s="10"/>
      <c r="AJ32" s="10"/>
      <c r="AK32" s="309"/>
      <c r="AL32" s="310"/>
    </row>
    <row r="33" spans="2:39" x14ac:dyDescent="0.2">
      <c r="B33" s="303" t="s">
        <v>13</v>
      </c>
      <c r="C33" s="304"/>
      <c r="D33" s="314">
        <f>SUM(E11:E25)/D29</f>
        <v>5</v>
      </c>
      <c r="E33" s="313">
        <f>SUM(E11:E28)/9</f>
        <v>3.3333333333333335</v>
      </c>
      <c r="F33" s="314">
        <f>SUM(G11:G25)/F29</f>
        <v>4.333333333333333</v>
      </c>
      <c r="G33" s="313"/>
      <c r="H33" s="109">
        <f>SUM(H11:H25)/H29</f>
        <v>7.0750000000000002</v>
      </c>
      <c r="I33" s="314">
        <f>SUM(J11:J25)/I29</f>
        <v>181.5</v>
      </c>
      <c r="J33" s="313"/>
      <c r="K33" s="314">
        <f>SUM(L11:L25)/K29</f>
        <v>5</v>
      </c>
      <c r="L33" s="313">
        <f>SUM(L11:L28)/9</f>
        <v>3.3333333333333335</v>
      </c>
      <c r="M33" s="314">
        <f>SUM(N11:N25)/M29</f>
        <v>3.7333333333333329</v>
      </c>
      <c r="N33" s="313"/>
      <c r="O33" s="109">
        <f>SUM(O11:O25)/O29</f>
        <v>0.29000000000000004</v>
      </c>
      <c r="P33" s="109">
        <f>SUM(P11:P22)/P29</f>
        <v>0.50000000000000011</v>
      </c>
      <c r="Q33" s="314">
        <f>SUM(R11:R25)/Q29</f>
        <v>0.79999999999999993</v>
      </c>
      <c r="R33" s="315"/>
      <c r="S33" s="140"/>
      <c r="T33" s="140"/>
      <c r="W33" s="303" t="s">
        <v>13</v>
      </c>
      <c r="X33" s="304"/>
      <c r="Y33" s="108" t="e">
        <f>SUM(Y11:Y25)/Y29</f>
        <v>#DIV/0!</v>
      </c>
      <c r="Z33" s="314" t="e">
        <f>SUM(AA11:AA25)/Z29</f>
        <v>#DIV/0!</v>
      </c>
      <c r="AA33" s="313"/>
      <c r="AB33" s="109" t="e">
        <f>SUM(AB11:AB25)/AB29</f>
        <v>#DIV/0!</v>
      </c>
      <c r="AC33" s="314" t="e">
        <f>SUM(AD11:AD25)/AC29</f>
        <v>#DIV/0!</v>
      </c>
      <c r="AD33" s="313"/>
      <c r="AE33" s="314" t="e">
        <f>SUM(AF11:AF25)/AE29</f>
        <v>#DIV/0!</v>
      </c>
      <c r="AF33" s="313">
        <f>SUM(AF11:AF28)/9</f>
        <v>0</v>
      </c>
      <c r="AG33" s="314" t="e">
        <f>SUM(AH11:AH25)/AG29</f>
        <v>#DIV/0!</v>
      </c>
      <c r="AH33" s="313"/>
      <c r="AI33" s="109" t="e">
        <f>SUM(AI11:AI25)/AI29</f>
        <v>#DIV/0!</v>
      </c>
      <c r="AJ33" s="109" t="e">
        <f>SUM(AJ11:AJ22)/AJ29</f>
        <v>#DIV/0!</v>
      </c>
      <c r="AK33" s="314" t="e">
        <f>SUM(AL11:AL25)/AK29</f>
        <v>#DIV/0!</v>
      </c>
      <c r="AL33" s="315"/>
    </row>
    <row r="34" spans="2:39" x14ac:dyDescent="0.2">
      <c r="B34" s="24"/>
      <c r="C34" s="25"/>
      <c r="D34" s="309"/>
      <c r="E34" s="308"/>
      <c r="F34" s="309"/>
      <c r="G34" s="308"/>
      <c r="H34" s="10"/>
      <c r="I34" s="309"/>
      <c r="J34" s="308"/>
      <c r="K34" s="309"/>
      <c r="L34" s="308"/>
      <c r="M34" s="309"/>
      <c r="N34" s="308"/>
      <c r="O34" s="10"/>
      <c r="P34" s="10"/>
      <c r="Q34" s="309"/>
      <c r="R34" s="310"/>
      <c r="S34" s="81"/>
      <c r="T34" s="81"/>
      <c r="W34" s="24"/>
      <c r="X34" s="25"/>
      <c r="Y34" s="7"/>
      <c r="Z34" s="309"/>
      <c r="AA34" s="308"/>
      <c r="AB34" s="10"/>
      <c r="AC34" s="309"/>
      <c r="AD34" s="308"/>
      <c r="AE34" s="309"/>
      <c r="AF34" s="308"/>
      <c r="AG34" s="309"/>
      <c r="AH34" s="308"/>
      <c r="AI34" s="10"/>
      <c r="AJ34" s="10"/>
      <c r="AK34" s="309"/>
      <c r="AL34" s="310"/>
    </row>
    <row r="35" spans="2:39" ht="13.5" thickBot="1" x14ac:dyDescent="0.25">
      <c r="B35" s="316" t="s">
        <v>14</v>
      </c>
      <c r="C35" s="317"/>
      <c r="D35" s="320">
        <f>MAX(E11:E25)</f>
        <v>5</v>
      </c>
      <c r="E35" s="319"/>
      <c r="F35" s="320">
        <f>MAX(G11:G25)</f>
        <v>21</v>
      </c>
      <c r="G35" s="319"/>
      <c r="H35" s="15">
        <f>MAX(H11:H25)</f>
        <v>7.25</v>
      </c>
      <c r="I35" s="320">
        <f>MAX(J11:J25)</f>
        <v>1000</v>
      </c>
      <c r="J35" s="319"/>
      <c r="K35" s="320">
        <f>MAX(L11:L25)</f>
        <v>5</v>
      </c>
      <c r="L35" s="319"/>
      <c r="M35" s="320">
        <f>MAX(N11:N25)</f>
        <v>5.8</v>
      </c>
      <c r="N35" s="319"/>
      <c r="O35" s="15">
        <f>MAX(O11:O25)</f>
        <v>0.54</v>
      </c>
      <c r="P35" s="15">
        <f>MAX(P11:P22)</f>
        <v>1.7</v>
      </c>
      <c r="Q35" s="320">
        <f>MAX(R11:R25)</f>
        <v>2.2999999999999998</v>
      </c>
      <c r="R35" s="321"/>
      <c r="S35" s="82"/>
      <c r="T35" s="82"/>
      <c r="W35" s="316" t="s">
        <v>14</v>
      </c>
      <c r="X35" s="317"/>
      <c r="Y35" s="14">
        <f>MAX(Y11:Y25)</f>
        <v>0</v>
      </c>
      <c r="Z35" s="320">
        <f>MAX(AA11:AA25)</f>
        <v>0</v>
      </c>
      <c r="AA35" s="319"/>
      <c r="AB35" s="15">
        <f>MAX(AB11:AB25)</f>
        <v>0</v>
      </c>
      <c r="AC35" s="320">
        <f>MAX(AD11:AD25)</f>
        <v>0</v>
      </c>
      <c r="AD35" s="319"/>
      <c r="AE35" s="320">
        <f>MAX(AF11:AF25)</f>
        <v>0</v>
      </c>
      <c r="AF35" s="319"/>
      <c r="AG35" s="320">
        <f>MAX(AH11:AH25)</f>
        <v>0</v>
      </c>
      <c r="AH35" s="319"/>
      <c r="AI35" s="15">
        <f>MAX(AI11:AI25)</f>
        <v>0</v>
      </c>
      <c r="AJ35" s="15">
        <f>MAX(AJ11:AJ22)</f>
        <v>0</v>
      </c>
      <c r="AK35" s="320">
        <f>MAX(AL11:AL25)</f>
        <v>0</v>
      </c>
      <c r="AL35" s="321"/>
    </row>
    <row r="37" spans="2:39" ht="13.5" hidden="1" thickBot="1" x14ac:dyDescent="0.25">
      <c r="X37" s="38">
        <v>0</v>
      </c>
    </row>
    <row r="38" spans="2:39" ht="13.5" hidden="1" thickBot="1" x14ac:dyDescent="0.25">
      <c r="Y38" s="129" t="e">
        <f>$X$37*Y33</f>
        <v>#DIV/0!</v>
      </c>
      <c r="Z38" s="322" t="e">
        <f>$X$37*Z33</f>
        <v>#DIV/0!</v>
      </c>
      <c r="AA38" s="323"/>
      <c r="AB38" s="129" t="e">
        <f>$X$37*AB33</f>
        <v>#DIV/0!</v>
      </c>
      <c r="AC38" s="322" t="e">
        <f>$X$37*AC33</f>
        <v>#DIV/0!</v>
      </c>
      <c r="AD38" s="323"/>
      <c r="AE38" s="322" t="e">
        <f>$X$37*AE33</f>
        <v>#DIV/0!</v>
      </c>
      <c r="AF38" s="323"/>
      <c r="AG38" s="322" t="e">
        <f>$X$37*AG33</f>
        <v>#DIV/0!</v>
      </c>
      <c r="AH38" s="323"/>
      <c r="AI38" s="129" t="e">
        <f>$X$37*AI33</f>
        <v>#DIV/0!</v>
      </c>
      <c r="AJ38" s="129" t="e">
        <f>$X$37*AJ33</f>
        <v>#DIV/0!</v>
      </c>
      <c r="AK38" s="322" t="e">
        <f>$X$37*AK33</f>
        <v>#DIV/0!</v>
      </c>
      <c r="AL38" s="323"/>
    </row>
    <row r="39" spans="2:39" ht="38.25" customHeight="1" x14ac:dyDescent="0.25">
      <c r="D39" s="18" t="s">
        <v>17</v>
      </c>
      <c r="E39" s="18"/>
      <c r="F39" s="5"/>
      <c r="O39" s="279" t="s">
        <v>18</v>
      </c>
      <c r="P39" s="279"/>
      <c r="Q39" s="19"/>
      <c r="R39" s="22"/>
      <c r="S39" s="22"/>
      <c r="T39" s="22"/>
    </row>
    <row r="40" spans="2:39" ht="16.5" thickBot="1" x14ac:dyDescent="0.3">
      <c r="D40" s="18" t="s">
        <v>0</v>
      </c>
      <c r="E40" s="18"/>
      <c r="F40" s="5"/>
      <c r="O40" s="19"/>
      <c r="P40" s="19"/>
      <c r="Q40" s="19"/>
      <c r="R40" s="22"/>
      <c r="S40" s="22"/>
      <c r="T40" s="22"/>
    </row>
    <row r="41" spans="2:39" ht="16.5" thickBot="1" x14ac:dyDescent="0.3">
      <c r="B41"/>
      <c r="D41" s="18" t="s">
        <v>1</v>
      </c>
      <c r="E41" s="18"/>
      <c r="F41" s="5"/>
      <c r="H41" s="280">
        <v>2</v>
      </c>
      <c r="I41" s="281"/>
    </row>
    <row r="42" spans="2:39" ht="16.5" thickBot="1" x14ac:dyDescent="0.3">
      <c r="D42" s="18" t="s">
        <v>2</v>
      </c>
      <c r="E42" s="18"/>
      <c r="F42" s="5"/>
      <c r="H42" s="280" t="s">
        <v>42</v>
      </c>
      <c r="I42" s="281"/>
    </row>
    <row r="43" spans="2:39" ht="16.5" thickBot="1" x14ac:dyDescent="0.3">
      <c r="D43" s="18" t="s">
        <v>19</v>
      </c>
      <c r="E43" s="18"/>
      <c r="F43" s="5"/>
      <c r="H43" s="280" t="s">
        <v>20</v>
      </c>
      <c r="I43" s="281"/>
      <c r="AM43" s="1"/>
    </row>
    <row r="44" spans="2:39" ht="16.5" thickBot="1" x14ac:dyDescent="0.3">
      <c r="D44" s="18" t="s">
        <v>21</v>
      </c>
      <c r="E44" s="18"/>
      <c r="F44" s="5"/>
      <c r="H44" s="287"/>
      <c r="I44" s="288"/>
      <c r="AM44" s="1"/>
    </row>
    <row r="45" spans="2:39" ht="21" thickBot="1" x14ac:dyDescent="0.35">
      <c r="X45" s="362" t="s">
        <v>40</v>
      </c>
      <c r="Y45" s="362"/>
      <c r="Z45" s="362"/>
      <c r="AA45" s="362"/>
      <c r="AB45" s="362"/>
      <c r="AC45" s="362"/>
      <c r="AD45" s="362"/>
      <c r="AE45" s="362"/>
      <c r="AF45" s="362"/>
      <c r="AG45" s="362"/>
      <c r="AH45" s="362"/>
      <c r="AM45" s="1"/>
    </row>
    <row r="46" spans="2:39" s="1" customFormat="1" ht="65.25" customHeight="1" thickBot="1" x14ac:dyDescent="0.25">
      <c r="B46" s="23" t="s">
        <v>22</v>
      </c>
      <c r="C46" s="66" t="s">
        <v>35</v>
      </c>
      <c r="D46" s="290" t="s">
        <v>23</v>
      </c>
      <c r="E46" s="291"/>
      <c r="F46" s="292" t="s">
        <v>3</v>
      </c>
      <c r="G46" s="291"/>
      <c r="H46" s="4" t="s">
        <v>4</v>
      </c>
      <c r="I46" s="292" t="s">
        <v>5</v>
      </c>
      <c r="J46" s="291"/>
      <c r="K46" s="292" t="s">
        <v>6</v>
      </c>
      <c r="L46" s="291"/>
      <c r="M46" s="292" t="s">
        <v>7</v>
      </c>
      <c r="N46" s="291"/>
      <c r="O46" s="3" t="s">
        <v>8</v>
      </c>
      <c r="P46" s="3" t="s">
        <v>27</v>
      </c>
      <c r="Q46" s="292" t="s">
        <v>9</v>
      </c>
      <c r="R46" s="293"/>
      <c r="S46" s="79" t="s">
        <v>37</v>
      </c>
      <c r="T46" s="79" t="s">
        <v>38</v>
      </c>
      <c r="W46" s="23" t="s">
        <v>22</v>
      </c>
      <c r="X46" s="66" t="s">
        <v>35</v>
      </c>
      <c r="Y46" s="21" t="s">
        <v>34</v>
      </c>
      <c r="Z46" s="292" t="s">
        <v>3</v>
      </c>
      <c r="AA46" s="291"/>
      <c r="AB46" s="4" t="s">
        <v>4</v>
      </c>
      <c r="AC46" s="292" t="s">
        <v>5</v>
      </c>
      <c r="AD46" s="291"/>
      <c r="AE46" s="292" t="s">
        <v>6</v>
      </c>
      <c r="AF46" s="291"/>
      <c r="AG46" s="292" t="s">
        <v>7</v>
      </c>
      <c r="AH46" s="291"/>
      <c r="AI46" s="3" t="s">
        <v>8</v>
      </c>
      <c r="AJ46" s="292" t="s">
        <v>9</v>
      </c>
      <c r="AK46" s="293"/>
      <c r="AL46" s="79" t="s">
        <v>37</v>
      </c>
      <c r="AM46" s="79" t="s">
        <v>38</v>
      </c>
    </row>
    <row r="47" spans="2:39" s="1" customFormat="1" ht="15.75" customHeight="1" x14ac:dyDescent="0.2">
      <c r="B47" s="282"/>
      <c r="C47" s="282"/>
      <c r="D47" s="284" t="s">
        <v>24</v>
      </c>
      <c r="E47" s="285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8"/>
      <c r="S47" s="2"/>
      <c r="T47" s="2"/>
      <c r="W47" s="83"/>
      <c r="X47" s="83"/>
      <c r="Y47" s="284" t="s">
        <v>41</v>
      </c>
      <c r="Z47" s="285"/>
      <c r="AA47" s="285"/>
      <c r="AB47" s="285"/>
      <c r="AC47" s="285"/>
      <c r="AD47" s="285"/>
      <c r="AE47" s="285"/>
      <c r="AF47" s="285"/>
      <c r="AG47" s="285"/>
      <c r="AH47" s="285"/>
      <c r="AI47" s="285"/>
      <c r="AJ47" s="285"/>
      <c r="AK47" s="286"/>
      <c r="AL47" s="79"/>
      <c r="AM47" s="79"/>
    </row>
    <row r="48" spans="2:39" s="1" customFormat="1" ht="13.5" thickBot="1" x14ac:dyDescent="0.25">
      <c r="B48" s="283"/>
      <c r="C48" s="283"/>
      <c r="D48" s="294" t="s">
        <v>25</v>
      </c>
      <c r="E48" s="295"/>
      <c r="F48" s="369"/>
      <c r="G48" s="369"/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70"/>
      <c r="S48" s="2"/>
      <c r="T48" s="2"/>
      <c r="W48" s="30"/>
      <c r="X48" s="31"/>
      <c r="Y48" s="73"/>
      <c r="Z48" s="71"/>
      <c r="AA48" s="84"/>
      <c r="AB48" s="85"/>
      <c r="AC48" s="71"/>
      <c r="AD48" s="84"/>
      <c r="AE48" s="71"/>
      <c r="AF48" s="84"/>
      <c r="AG48" s="72"/>
      <c r="AH48" s="84"/>
      <c r="AI48" s="85"/>
      <c r="AJ48" s="71"/>
      <c r="AK48" s="86"/>
      <c r="AL48" s="87"/>
      <c r="AM48" s="87"/>
    </row>
    <row r="49" spans="2:39" x14ac:dyDescent="0.2">
      <c r="B49" s="28">
        <v>44306</v>
      </c>
      <c r="C49" s="75">
        <v>44320</v>
      </c>
      <c r="D49" s="172" t="s">
        <v>10</v>
      </c>
      <c r="E49" s="84">
        <v>5</v>
      </c>
      <c r="F49" s="47"/>
      <c r="G49" s="100">
        <v>4</v>
      </c>
      <c r="H49" s="65">
        <v>9.14</v>
      </c>
      <c r="I49" s="47"/>
      <c r="J49" s="100">
        <v>4</v>
      </c>
      <c r="K49" s="172" t="s">
        <v>10</v>
      </c>
      <c r="L49" s="84">
        <v>5</v>
      </c>
      <c r="M49" s="47"/>
      <c r="N49" s="100">
        <v>3.6</v>
      </c>
      <c r="O49" s="65">
        <v>0.16</v>
      </c>
      <c r="P49" s="65">
        <v>0.28999999999999998</v>
      </c>
      <c r="Q49" s="181" t="s">
        <v>10</v>
      </c>
      <c r="R49" s="88">
        <v>0.5</v>
      </c>
      <c r="S49" s="113"/>
      <c r="T49" s="113"/>
      <c r="U49" s="107"/>
      <c r="W49" s="30"/>
      <c r="X49" s="31"/>
      <c r="Y49" s="64"/>
      <c r="Z49" s="42"/>
      <c r="AA49" s="69"/>
      <c r="AB49" s="59"/>
      <c r="AC49" s="42"/>
      <c r="AD49" s="69"/>
      <c r="AE49" s="42"/>
      <c r="AF49" s="69"/>
      <c r="AG49" s="56"/>
      <c r="AH49" s="69"/>
      <c r="AI49" s="59"/>
      <c r="AJ49" s="42"/>
      <c r="AK49" s="88"/>
      <c r="AL49" s="87"/>
      <c r="AM49" s="87"/>
    </row>
    <row r="50" spans="2:39" x14ac:dyDescent="0.2">
      <c r="B50" s="30">
        <v>44329</v>
      </c>
      <c r="C50" s="30">
        <v>44330</v>
      </c>
      <c r="D50" s="172" t="s">
        <v>10</v>
      </c>
      <c r="E50" s="84">
        <v>5</v>
      </c>
      <c r="F50" s="35"/>
      <c r="G50" s="89">
        <v>3</v>
      </c>
      <c r="H50" s="41">
        <v>7.74</v>
      </c>
      <c r="I50" s="35"/>
      <c r="J50" s="89">
        <v>7</v>
      </c>
      <c r="K50" s="172" t="s">
        <v>10</v>
      </c>
      <c r="L50" s="84">
        <v>5</v>
      </c>
      <c r="M50" s="37"/>
      <c r="N50" s="89">
        <v>7.6</v>
      </c>
      <c r="O50" s="41">
        <v>0.31</v>
      </c>
      <c r="P50" s="41">
        <v>0.25</v>
      </c>
      <c r="Q50" s="36"/>
      <c r="R50" s="91">
        <v>3</v>
      </c>
      <c r="S50" s="113"/>
      <c r="T50" s="113"/>
      <c r="U50" s="107"/>
      <c r="W50" s="26"/>
      <c r="X50" s="27"/>
      <c r="Y50" s="63"/>
      <c r="Z50" s="35"/>
      <c r="AA50" s="89"/>
      <c r="AB50" s="41"/>
      <c r="AC50" s="35"/>
      <c r="AD50" s="89"/>
      <c r="AE50" s="36"/>
      <c r="AF50" s="90"/>
      <c r="AG50" s="37"/>
      <c r="AH50" s="89"/>
      <c r="AI50" s="41"/>
      <c r="AJ50" s="36"/>
      <c r="AK50" s="91"/>
      <c r="AL50" s="87"/>
      <c r="AM50" s="87"/>
    </row>
    <row r="51" spans="2:39" x14ac:dyDescent="0.2">
      <c r="B51" s="26">
        <v>44363</v>
      </c>
      <c r="C51" s="26">
        <v>44378</v>
      </c>
      <c r="D51" s="172" t="s">
        <v>10</v>
      </c>
      <c r="E51" s="84">
        <v>5</v>
      </c>
      <c r="F51" s="35"/>
      <c r="G51" s="89">
        <v>3</v>
      </c>
      <c r="H51" s="41">
        <v>7.58</v>
      </c>
      <c r="I51" s="177" t="s">
        <v>10</v>
      </c>
      <c r="J51" s="89">
        <v>1</v>
      </c>
      <c r="K51" s="172" t="s">
        <v>10</v>
      </c>
      <c r="L51" s="84">
        <v>5</v>
      </c>
      <c r="M51" s="37"/>
      <c r="N51" s="89">
        <v>5.4</v>
      </c>
      <c r="O51" s="41">
        <v>0.66</v>
      </c>
      <c r="P51" s="41">
        <v>0.2</v>
      </c>
      <c r="Q51" s="36"/>
      <c r="R51" s="91">
        <v>2</v>
      </c>
      <c r="S51" s="113"/>
      <c r="T51" s="113"/>
      <c r="U51" s="107"/>
      <c r="W51" s="28"/>
      <c r="X51" s="29"/>
      <c r="Y51" s="63"/>
      <c r="Z51" s="35"/>
      <c r="AA51" s="89"/>
      <c r="AB51" s="41"/>
      <c r="AC51" s="35"/>
      <c r="AD51" s="89"/>
      <c r="AE51" s="36"/>
      <c r="AF51" s="90"/>
      <c r="AG51" s="37"/>
      <c r="AH51" s="89"/>
      <c r="AI51" s="41"/>
      <c r="AJ51" s="35"/>
      <c r="AK51" s="92"/>
      <c r="AL51" s="87"/>
      <c r="AM51" s="87"/>
    </row>
    <row r="52" spans="2:39" x14ac:dyDescent="0.2">
      <c r="B52" s="28">
        <v>44404</v>
      </c>
      <c r="C52" s="28">
        <v>44414</v>
      </c>
      <c r="D52" s="172" t="s">
        <v>10</v>
      </c>
      <c r="E52" s="84">
        <v>5</v>
      </c>
      <c r="F52" s="35"/>
      <c r="G52" s="89">
        <v>3</v>
      </c>
      <c r="H52" s="41">
        <v>7.44</v>
      </c>
      <c r="I52" s="35"/>
      <c r="J52" s="89">
        <v>120</v>
      </c>
      <c r="K52" s="172" t="s">
        <v>10</v>
      </c>
      <c r="L52" s="84">
        <v>5</v>
      </c>
      <c r="M52" s="37"/>
      <c r="N52" s="89">
        <v>8.9</v>
      </c>
      <c r="O52" s="41">
        <v>0.14000000000000001</v>
      </c>
      <c r="P52" s="41">
        <v>0.24</v>
      </c>
      <c r="Q52" s="36"/>
      <c r="R52" s="91">
        <v>2.6</v>
      </c>
      <c r="S52" s="113"/>
      <c r="T52" s="113"/>
      <c r="U52" s="107"/>
      <c r="W52" s="28"/>
      <c r="X52" s="29"/>
      <c r="Y52" s="74"/>
      <c r="Z52" s="39"/>
      <c r="AA52" s="93"/>
      <c r="AB52" s="58"/>
      <c r="AC52" s="39"/>
      <c r="AD52" s="93"/>
      <c r="AE52" s="39"/>
      <c r="AF52" s="93"/>
      <c r="AG52" s="76"/>
      <c r="AH52" s="93"/>
      <c r="AI52" s="58"/>
      <c r="AJ52" s="40"/>
      <c r="AK52" s="94"/>
      <c r="AL52" s="87"/>
      <c r="AM52" s="87"/>
    </row>
    <row r="53" spans="2:39" x14ac:dyDescent="0.2">
      <c r="B53" s="28">
        <v>44433</v>
      </c>
      <c r="C53" s="28">
        <v>44449</v>
      </c>
      <c r="D53" s="172" t="s">
        <v>10</v>
      </c>
      <c r="E53" s="84">
        <v>5</v>
      </c>
      <c r="F53" s="39"/>
      <c r="G53" s="93">
        <v>3</v>
      </c>
      <c r="H53" s="58">
        <v>7.44</v>
      </c>
      <c r="I53" s="39"/>
      <c r="J53" s="93">
        <v>1300</v>
      </c>
      <c r="K53" s="172" t="s">
        <v>10</v>
      </c>
      <c r="L53" s="84">
        <v>5</v>
      </c>
      <c r="M53" s="76"/>
      <c r="N53" s="93">
        <v>8.1999999999999993</v>
      </c>
      <c r="O53" s="58">
        <v>0.36</v>
      </c>
      <c r="P53" s="58">
        <v>0.1</v>
      </c>
      <c r="Q53" s="40"/>
      <c r="R53" s="94">
        <v>3.2</v>
      </c>
      <c r="S53" s="113"/>
      <c r="T53" s="113"/>
      <c r="U53" s="107"/>
      <c r="W53" s="30"/>
      <c r="X53" s="30"/>
      <c r="Y53" s="64"/>
      <c r="Z53" s="42"/>
      <c r="AA53" s="69"/>
      <c r="AB53" s="59"/>
      <c r="AC53" s="115"/>
      <c r="AD53" s="69"/>
      <c r="AE53" s="42"/>
      <c r="AF53" s="69"/>
      <c r="AG53" s="56"/>
      <c r="AH53" s="69"/>
      <c r="AI53" s="59"/>
      <c r="AJ53" s="42"/>
      <c r="AK53" s="88"/>
      <c r="AL53" s="87"/>
      <c r="AM53" s="87"/>
    </row>
    <row r="54" spans="2:39" x14ac:dyDescent="0.2">
      <c r="B54" s="26">
        <v>44455</v>
      </c>
      <c r="C54" s="26">
        <v>44468</v>
      </c>
      <c r="D54" s="172" t="s">
        <v>10</v>
      </c>
      <c r="E54" s="84">
        <v>5</v>
      </c>
      <c r="F54" s="39"/>
      <c r="G54" s="93">
        <v>1</v>
      </c>
      <c r="H54" s="58">
        <v>9.08</v>
      </c>
      <c r="I54" s="39"/>
      <c r="J54" s="93">
        <v>1</v>
      </c>
      <c r="K54" s="172" t="s">
        <v>10</v>
      </c>
      <c r="L54" s="84">
        <v>5</v>
      </c>
      <c r="M54" s="76"/>
      <c r="N54" s="93">
        <v>5.7</v>
      </c>
      <c r="O54" s="58">
        <v>0.35</v>
      </c>
      <c r="P54" s="58">
        <v>0.1</v>
      </c>
      <c r="Q54" s="180" t="s">
        <v>10</v>
      </c>
      <c r="R54" s="182">
        <v>0.5</v>
      </c>
      <c r="S54" s="113"/>
      <c r="T54" s="113"/>
      <c r="U54" s="107"/>
      <c r="W54" s="26"/>
      <c r="X54" s="26"/>
      <c r="Y54" s="64"/>
      <c r="Z54" s="42"/>
      <c r="AA54" s="69"/>
      <c r="AB54" s="59"/>
      <c r="AC54" s="115"/>
      <c r="AD54" s="69"/>
      <c r="AE54" s="42"/>
      <c r="AF54" s="69"/>
      <c r="AG54" s="56"/>
      <c r="AH54" s="69"/>
      <c r="AI54" s="59"/>
      <c r="AJ54" s="42"/>
      <c r="AK54" s="88"/>
      <c r="AL54" s="87"/>
      <c r="AM54" s="87"/>
    </row>
    <row r="55" spans="2:39" x14ac:dyDescent="0.2">
      <c r="B55" s="30"/>
      <c r="C55" s="30"/>
      <c r="D55" s="56"/>
      <c r="E55" s="69"/>
      <c r="F55" s="42"/>
      <c r="G55" s="69"/>
      <c r="H55" s="59"/>
      <c r="I55" s="42"/>
      <c r="J55" s="69"/>
      <c r="K55" s="42"/>
      <c r="L55" s="69"/>
      <c r="M55" s="56"/>
      <c r="N55" s="69"/>
      <c r="O55" s="59"/>
      <c r="P55" s="59"/>
      <c r="Q55" s="42"/>
      <c r="R55" s="88"/>
      <c r="S55" s="113"/>
      <c r="T55" s="113"/>
      <c r="U55" s="107"/>
      <c r="W55" s="32"/>
      <c r="X55" s="33"/>
      <c r="Y55" s="95"/>
      <c r="Z55" s="45"/>
      <c r="AA55" s="96"/>
      <c r="AB55" s="60"/>
      <c r="AC55" s="45"/>
      <c r="AD55" s="96"/>
      <c r="AE55" s="45"/>
      <c r="AF55" s="96"/>
      <c r="AG55" s="97"/>
      <c r="AH55" s="96"/>
      <c r="AI55" s="60"/>
      <c r="AJ55" s="45"/>
      <c r="AK55" s="98"/>
      <c r="AL55" s="87"/>
      <c r="AM55" s="87"/>
    </row>
    <row r="56" spans="2:39" x14ac:dyDescent="0.2">
      <c r="B56" s="32"/>
      <c r="C56" s="32"/>
      <c r="D56" s="97"/>
      <c r="E56" s="96"/>
      <c r="F56" s="45"/>
      <c r="G56" s="96"/>
      <c r="H56" s="60"/>
      <c r="I56" s="45"/>
      <c r="J56" s="96"/>
      <c r="K56" s="45"/>
      <c r="L56" s="96"/>
      <c r="M56" s="97"/>
      <c r="N56" s="96"/>
      <c r="O56" s="60"/>
      <c r="P56" s="60"/>
      <c r="Q56" s="45"/>
      <c r="R56" s="98"/>
      <c r="S56" s="113"/>
      <c r="T56" s="113"/>
      <c r="U56" s="107"/>
      <c r="W56" s="30"/>
      <c r="X56" s="30"/>
      <c r="Y56" s="99"/>
      <c r="Z56" s="47"/>
      <c r="AA56" s="100"/>
      <c r="AB56" s="48"/>
      <c r="AC56" s="47"/>
      <c r="AD56" s="100"/>
      <c r="AE56" s="43"/>
      <c r="AF56" s="100"/>
      <c r="AG56" s="47"/>
      <c r="AH56" s="100"/>
      <c r="AI56" s="65"/>
      <c r="AJ56" s="43"/>
      <c r="AK56" s="88"/>
      <c r="AL56" s="87"/>
      <c r="AM56" s="87"/>
    </row>
    <row r="57" spans="2:39" x14ac:dyDescent="0.2">
      <c r="B57" s="30"/>
      <c r="C57" s="30"/>
      <c r="D57" s="56"/>
      <c r="E57" s="69"/>
      <c r="F57" s="42"/>
      <c r="G57" s="69"/>
      <c r="H57" s="59"/>
      <c r="I57" s="42"/>
      <c r="J57" s="69"/>
      <c r="K57" s="42"/>
      <c r="L57" s="69"/>
      <c r="M57" s="56"/>
      <c r="N57" s="69"/>
      <c r="O57" s="59"/>
      <c r="P57" s="59"/>
      <c r="Q57" s="42"/>
      <c r="R57" s="88"/>
      <c r="S57" s="113"/>
      <c r="T57" s="113"/>
      <c r="U57" s="107"/>
      <c r="W57" s="34"/>
      <c r="X57" s="34"/>
      <c r="Y57" s="101"/>
      <c r="Z57" s="67"/>
      <c r="AA57" s="102"/>
      <c r="AB57" s="50"/>
      <c r="AC57" s="67"/>
      <c r="AD57" s="102"/>
      <c r="AE57" s="46"/>
      <c r="AF57" s="102"/>
      <c r="AG57" s="67"/>
      <c r="AH57" s="102"/>
      <c r="AI57" s="68"/>
      <c r="AJ57" s="46"/>
      <c r="AK57" s="103"/>
      <c r="AL57" s="87"/>
      <c r="AM57" s="87"/>
    </row>
    <row r="58" spans="2:39" x14ac:dyDescent="0.2">
      <c r="B58" s="26"/>
      <c r="C58" s="26"/>
      <c r="D58" s="97"/>
      <c r="E58" s="96"/>
      <c r="F58" s="47"/>
      <c r="G58" s="100"/>
      <c r="H58" s="65"/>
      <c r="I58" s="47"/>
      <c r="J58" s="100"/>
      <c r="K58" s="45"/>
      <c r="L58" s="96"/>
      <c r="M58" s="47"/>
      <c r="N58" s="100"/>
      <c r="O58" s="65"/>
      <c r="P58" s="65"/>
      <c r="Q58" s="43"/>
      <c r="R58" s="88"/>
      <c r="S58" s="113"/>
      <c r="T58" s="113"/>
      <c r="U58" s="107"/>
      <c r="W58" s="30"/>
      <c r="X58" s="30"/>
      <c r="Y58" s="104"/>
      <c r="Z58" s="47"/>
      <c r="AA58" s="100"/>
      <c r="AB58" s="65"/>
      <c r="AC58" s="47"/>
      <c r="AD58" s="100"/>
      <c r="AE58" s="43"/>
      <c r="AF58" s="100"/>
      <c r="AG58" s="47"/>
      <c r="AH58" s="100"/>
      <c r="AI58" s="48"/>
      <c r="AJ58" s="43"/>
      <c r="AK58" s="88"/>
      <c r="AL58" s="87"/>
      <c r="AM58" s="87"/>
    </row>
    <row r="59" spans="2:39" x14ac:dyDescent="0.2">
      <c r="B59" s="30"/>
      <c r="C59" s="30"/>
      <c r="D59" s="56"/>
      <c r="E59" s="100"/>
      <c r="F59" s="47"/>
      <c r="G59" s="100"/>
      <c r="H59" s="65"/>
      <c r="I59" s="47"/>
      <c r="J59" s="100"/>
      <c r="K59" s="43"/>
      <c r="L59" s="100"/>
      <c r="M59" s="47"/>
      <c r="N59" s="100"/>
      <c r="O59" s="65"/>
      <c r="P59" s="65"/>
      <c r="Q59" s="43"/>
      <c r="R59" s="88"/>
      <c r="S59" s="113"/>
      <c r="T59" s="113"/>
      <c r="U59" s="107"/>
      <c r="W59" s="30"/>
      <c r="X59" s="30"/>
      <c r="Y59" s="104"/>
      <c r="Z59" s="47"/>
      <c r="AA59" s="100"/>
      <c r="AB59" s="65"/>
      <c r="AC59" s="47"/>
      <c r="AD59" s="100"/>
      <c r="AE59" s="43"/>
      <c r="AF59" s="100"/>
      <c r="AG59" s="47"/>
      <c r="AH59" s="100"/>
      <c r="AI59" s="48"/>
      <c r="AJ59" s="43"/>
      <c r="AK59" s="88"/>
      <c r="AL59" s="87"/>
      <c r="AM59" s="87"/>
    </row>
    <row r="60" spans="2:39" x14ac:dyDescent="0.2">
      <c r="B60" s="30"/>
      <c r="C60" s="30"/>
      <c r="D60" s="56"/>
      <c r="E60" s="100"/>
      <c r="F60" s="47"/>
      <c r="G60" s="100"/>
      <c r="H60" s="65"/>
      <c r="I60" s="47"/>
      <c r="J60" s="100"/>
      <c r="K60" s="43"/>
      <c r="L60" s="100"/>
      <c r="M60" s="47"/>
      <c r="N60" s="100"/>
      <c r="O60" s="65"/>
      <c r="P60" s="65"/>
      <c r="Q60" s="43"/>
      <c r="R60" s="88"/>
      <c r="S60" s="113"/>
      <c r="T60" s="113"/>
      <c r="U60" s="107"/>
      <c r="W60" s="28"/>
      <c r="X60" s="29"/>
      <c r="Y60" s="74"/>
      <c r="Z60" s="39"/>
      <c r="AA60" s="93"/>
      <c r="AB60" s="58"/>
      <c r="AC60" s="39"/>
      <c r="AD60" s="93"/>
      <c r="AE60" s="39"/>
      <c r="AF60" s="93"/>
      <c r="AG60" s="76"/>
      <c r="AH60" s="93"/>
      <c r="AI60" s="58"/>
      <c r="AJ60" s="40"/>
      <c r="AK60" s="94"/>
      <c r="AL60" s="87"/>
      <c r="AM60" s="87"/>
    </row>
    <row r="61" spans="2:39" x14ac:dyDescent="0.2">
      <c r="B61" s="30"/>
      <c r="C61" s="30"/>
      <c r="D61" s="137"/>
      <c r="E61" s="100"/>
      <c r="F61" s="47"/>
      <c r="G61" s="100"/>
      <c r="H61" s="65"/>
      <c r="I61" s="47"/>
      <c r="J61" s="100"/>
      <c r="K61" s="43"/>
      <c r="L61" s="100"/>
      <c r="M61" s="47"/>
      <c r="N61" s="100"/>
      <c r="O61" s="65"/>
      <c r="P61" s="65"/>
      <c r="Q61" s="43"/>
      <c r="R61" s="88"/>
      <c r="S61" s="113"/>
      <c r="T61" s="113"/>
      <c r="U61" s="107"/>
      <c r="W61" s="30"/>
      <c r="X61" s="31"/>
      <c r="Y61" s="64"/>
      <c r="Z61" s="42"/>
      <c r="AA61" s="69"/>
      <c r="AB61" s="59"/>
      <c r="AC61" s="42"/>
      <c r="AD61" s="69"/>
      <c r="AE61" s="42"/>
      <c r="AF61" s="69"/>
      <c r="AG61" s="56"/>
      <c r="AH61" s="69"/>
      <c r="AI61" s="59"/>
      <c r="AJ61" s="42"/>
      <c r="AK61" s="88"/>
      <c r="AL61" s="87"/>
      <c r="AM61" s="87"/>
    </row>
    <row r="62" spans="2:39" ht="13.5" thickBot="1" x14ac:dyDescent="0.25">
      <c r="B62" s="34"/>
      <c r="C62" s="34"/>
      <c r="D62" s="76"/>
      <c r="E62" s="93"/>
      <c r="F62" s="47"/>
      <c r="G62" s="100"/>
      <c r="H62" s="65"/>
      <c r="I62" s="47"/>
      <c r="J62" s="100"/>
      <c r="K62" s="43"/>
      <c r="L62" s="100"/>
      <c r="M62" s="47"/>
      <c r="N62" s="100"/>
      <c r="O62" s="65"/>
      <c r="P62" s="65"/>
      <c r="Q62" s="43"/>
      <c r="R62" s="88"/>
      <c r="S62" s="113"/>
      <c r="T62" s="113"/>
      <c r="U62" s="107"/>
      <c r="W62" s="51"/>
      <c r="X62" s="51"/>
      <c r="Y62" s="52"/>
      <c r="Z62" s="54"/>
      <c r="AA62" s="105"/>
      <c r="AB62" s="55"/>
      <c r="AC62" s="54"/>
      <c r="AD62" s="105"/>
      <c r="AE62" s="53"/>
      <c r="AF62" s="105"/>
      <c r="AG62" s="54"/>
      <c r="AH62" s="105"/>
      <c r="AI62" s="55"/>
      <c r="AJ62" s="53"/>
      <c r="AK62" s="106"/>
      <c r="AL62" s="87"/>
      <c r="AM62" s="87"/>
    </row>
    <row r="63" spans="2:39" x14ac:dyDescent="0.2">
      <c r="B63" s="30"/>
      <c r="C63" s="30"/>
      <c r="D63" s="56"/>
      <c r="E63" s="69"/>
      <c r="F63" s="67"/>
      <c r="G63" s="102"/>
      <c r="H63" s="68"/>
      <c r="I63" s="67"/>
      <c r="J63" s="102"/>
      <c r="K63" s="46"/>
      <c r="L63" s="102"/>
      <c r="M63" s="67"/>
      <c r="N63" s="102"/>
      <c r="O63" s="68"/>
      <c r="P63" s="68"/>
      <c r="Q63" s="46"/>
      <c r="R63" s="103"/>
      <c r="S63" s="113"/>
      <c r="T63" s="113"/>
      <c r="U63" s="107"/>
      <c r="W63" s="78"/>
      <c r="X63" s="78"/>
      <c r="Y63" s="87"/>
      <c r="Z63" s="87"/>
      <c r="AA63" s="113"/>
      <c r="AB63" s="87"/>
      <c r="AC63" s="87"/>
      <c r="AD63" s="113"/>
      <c r="AE63" s="97"/>
      <c r="AF63" s="113"/>
      <c r="AG63" s="87"/>
      <c r="AH63" s="113"/>
      <c r="AI63" s="87"/>
      <c r="AJ63" s="97"/>
      <c r="AK63" s="113"/>
      <c r="AL63" s="87"/>
      <c r="AM63" s="87"/>
    </row>
    <row r="64" spans="2:39" ht="13.5" thickBot="1" x14ac:dyDescent="0.25">
      <c r="B64" s="51"/>
      <c r="C64" s="51"/>
      <c r="D64" s="139"/>
      <c r="E64" s="105"/>
      <c r="F64" s="132"/>
      <c r="G64" s="133"/>
      <c r="H64" s="134"/>
      <c r="I64" s="132"/>
      <c r="J64" s="133"/>
      <c r="K64" s="130"/>
      <c r="L64" s="133"/>
      <c r="M64" s="132"/>
      <c r="N64" s="133"/>
      <c r="O64" s="134"/>
      <c r="P64" s="134"/>
      <c r="Q64" s="130"/>
      <c r="R64" s="135"/>
      <c r="S64" s="113"/>
      <c r="T64" s="113"/>
      <c r="U64" s="107"/>
      <c r="W64" s="78"/>
      <c r="X64" s="78"/>
      <c r="Y64" s="87"/>
      <c r="Z64" s="87"/>
      <c r="AA64" s="113"/>
      <c r="AB64" s="87"/>
      <c r="AC64" s="87"/>
      <c r="AD64" s="113"/>
      <c r="AE64" s="97"/>
      <c r="AF64" s="113"/>
      <c r="AG64" s="87"/>
      <c r="AH64" s="113"/>
      <c r="AI64" s="87"/>
      <c r="AJ64" s="97"/>
      <c r="AK64" s="113"/>
      <c r="AL64" s="87"/>
      <c r="AM64" s="87"/>
    </row>
    <row r="65" spans="1:39" s="2" customFormat="1" ht="12.75" customHeight="1" x14ac:dyDescent="0.2">
      <c r="W65" s="78"/>
      <c r="X65" s="78"/>
      <c r="Y65" s="87"/>
      <c r="Z65" s="87"/>
      <c r="AA65" s="113"/>
      <c r="AB65" s="87"/>
      <c r="AC65" s="87"/>
      <c r="AD65" s="113"/>
      <c r="AE65" s="97"/>
      <c r="AF65" s="113"/>
      <c r="AG65" s="87"/>
      <c r="AH65" s="113"/>
      <c r="AI65" s="87"/>
      <c r="AJ65" s="97"/>
      <c r="AK65" s="113"/>
      <c r="AL65" s="87"/>
      <c r="AM65" s="87"/>
    </row>
    <row r="66" spans="1:39" x14ac:dyDescent="0.2"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9" s="2" customFormat="1" ht="13.5" customHeight="1" thickBot="1" x14ac:dyDescent="0.25">
      <c r="B67" s="107"/>
      <c r="C67" s="107"/>
      <c r="D67" s="107"/>
      <c r="E67" s="107"/>
      <c r="F67" s="297"/>
      <c r="G67" s="297"/>
      <c r="H67" s="107"/>
      <c r="I67" s="297"/>
      <c r="J67" s="297"/>
      <c r="K67" s="297"/>
      <c r="L67" s="297"/>
      <c r="M67" s="297"/>
      <c r="N67" s="297"/>
      <c r="O67" s="107"/>
      <c r="P67" s="107"/>
      <c r="Q67" s="297"/>
      <c r="R67" s="297"/>
      <c r="S67" s="107"/>
      <c r="T67" s="10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9" s="2" customFormat="1" ht="12.75" customHeight="1" x14ac:dyDescent="0.2">
      <c r="B68" s="298" t="s">
        <v>11</v>
      </c>
      <c r="C68" s="299"/>
      <c r="D68" s="302">
        <f>COUNT(E49:E64)</f>
        <v>6</v>
      </c>
      <c r="E68" s="301"/>
      <c r="F68" s="302">
        <f>COUNT(G49:G61)</f>
        <v>6</v>
      </c>
      <c r="G68" s="301">
        <f>COUNT(G49:G61)</f>
        <v>6</v>
      </c>
      <c r="H68" s="16">
        <f>COUNT(H49:H61)</f>
        <v>6</v>
      </c>
      <c r="I68" s="302">
        <f>COUNT(J49:J61)</f>
        <v>6</v>
      </c>
      <c r="J68" s="301"/>
      <c r="K68" s="302">
        <f>COUNT(L49:L61)</f>
        <v>6</v>
      </c>
      <c r="L68" s="301"/>
      <c r="M68" s="302">
        <f>COUNT(N49:N61)</f>
        <v>6</v>
      </c>
      <c r="N68" s="301"/>
      <c r="O68" s="16">
        <f>COUNT(O49:O61)</f>
        <v>6</v>
      </c>
      <c r="P68" s="16">
        <f>COUNT(P49:P61)</f>
        <v>6</v>
      </c>
      <c r="Q68" s="302">
        <f>COUNT(R49:R61)</f>
        <v>6</v>
      </c>
      <c r="R68" s="301"/>
      <c r="S68" s="2">
        <f>COUNT(S48:S62)</f>
        <v>0</v>
      </c>
      <c r="T68" s="2">
        <f>COUNT(T48:T62)</f>
        <v>0</v>
      </c>
      <c r="W68" s="298" t="s">
        <v>11</v>
      </c>
      <c r="X68" s="299"/>
      <c r="Y68" s="16">
        <f>COUNT(Y47:Y61)</f>
        <v>0</v>
      </c>
      <c r="Z68" s="302">
        <f>COUNT(AA47:AA61)</f>
        <v>0</v>
      </c>
      <c r="AA68" s="301">
        <f>COUNT(AA47:AA61)</f>
        <v>0</v>
      </c>
      <c r="AB68" s="16">
        <f>COUNT(AB47:AB61)</f>
        <v>0</v>
      </c>
      <c r="AC68" s="302">
        <f>COUNT(AD47:AD61)</f>
        <v>0</v>
      </c>
      <c r="AD68" s="301"/>
      <c r="AE68" s="302">
        <f>COUNT(AF47:AF61)</f>
        <v>0</v>
      </c>
      <c r="AF68" s="301"/>
      <c r="AG68" s="302">
        <f>COUNT(AH47:AH61)</f>
        <v>0</v>
      </c>
      <c r="AH68" s="301"/>
      <c r="AI68" s="16">
        <f>COUNT(AI47:AI61)</f>
        <v>0</v>
      </c>
      <c r="AJ68" s="302">
        <f>COUNT(AK48:AK62)</f>
        <v>0</v>
      </c>
      <c r="AK68" s="301"/>
      <c r="AL68" s="77">
        <f>COUNT(AL48:AL62)</f>
        <v>0</v>
      </c>
      <c r="AM68" s="77">
        <f>COUNT(AM48:AM62)</f>
        <v>0</v>
      </c>
    </row>
    <row r="69" spans="1:39" s="2" customFormat="1" ht="12.75" customHeight="1" x14ac:dyDescent="0.2">
      <c r="B69" s="24"/>
      <c r="C69" s="25"/>
      <c r="D69" s="309"/>
      <c r="E69" s="308"/>
      <c r="F69" s="8"/>
      <c r="G69" s="9"/>
      <c r="H69" s="10"/>
      <c r="I69" s="309"/>
      <c r="J69" s="308"/>
      <c r="K69" s="309"/>
      <c r="L69" s="308"/>
      <c r="M69" s="309"/>
      <c r="N69" s="308"/>
      <c r="O69" s="10"/>
      <c r="P69" s="10"/>
      <c r="Q69" s="309"/>
      <c r="R69" s="310"/>
      <c r="S69" s="81"/>
      <c r="T69" s="81"/>
      <c r="W69" s="24"/>
      <c r="X69" s="25"/>
      <c r="Y69" s="7"/>
      <c r="Z69" s="8"/>
      <c r="AA69" s="9"/>
      <c r="AB69" s="10"/>
      <c r="AC69" s="309"/>
      <c r="AD69" s="308"/>
      <c r="AE69" s="309"/>
      <c r="AF69" s="308"/>
      <c r="AG69" s="309"/>
      <c r="AH69" s="308"/>
      <c r="AI69" s="10"/>
      <c r="AJ69" s="309"/>
      <c r="AK69" s="310"/>
      <c r="AL69" s="81"/>
      <c r="AM69" s="81"/>
    </row>
    <row r="70" spans="1:39" s="2" customFormat="1" ht="12.75" customHeight="1" x14ac:dyDescent="0.2">
      <c r="B70" s="303" t="s">
        <v>12</v>
      </c>
      <c r="C70" s="304"/>
      <c r="D70" s="107" t="s">
        <v>10</v>
      </c>
      <c r="E70" s="12">
        <f>MIN(E49:E64)</f>
        <v>5</v>
      </c>
      <c r="F70" s="107"/>
      <c r="G70" s="12">
        <f>MIN(G49:G61)</f>
        <v>1</v>
      </c>
      <c r="H70" s="13">
        <f>MIN(H49:H61)</f>
        <v>7.44</v>
      </c>
      <c r="I70" s="305">
        <f>MIN(J49:J61)</f>
        <v>1</v>
      </c>
      <c r="J70" s="324"/>
      <c r="K70" s="107" t="s">
        <v>10</v>
      </c>
      <c r="L70" s="12">
        <f>MIN(L49:L61)</f>
        <v>5</v>
      </c>
      <c r="M70" s="12" t="s">
        <v>10</v>
      </c>
      <c r="N70" s="13">
        <f>MIN(N49:N61)</f>
        <v>3.6</v>
      </c>
      <c r="O70" s="13">
        <f>MIN(O49:O61)</f>
        <v>0.14000000000000001</v>
      </c>
      <c r="P70" s="13">
        <f>MIN(P49:P61)</f>
        <v>0.1</v>
      </c>
      <c r="Q70" s="107" t="s">
        <v>10</v>
      </c>
      <c r="R70" s="17">
        <f>MIN(R49:R61)</f>
        <v>0.5</v>
      </c>
      <c r="S70" s="82">
        <f>MIN(S48:S62)</f>
        <v>0</v>
      </c>
      <c r="T70" s="82">
        <f>MIN(T48:T62)</f>
        <v>0</v>
      </c>
      <c r="W70" s="303" t="s">
        <v>12</v>
      </c>
      <c r="X70" s="304"/>
      <c r="Y70" s="11">
        <f>MIN(Y47:Y61)</f>
        <v>0</v>
      </c>
      <c r="Z70" s="107"/>
      <c r="AA70" s="12">
        <f>MIN(AA47:AA61)</f>
        <v>0</v>
      </c>
      <c r="AB70" s="13">
        <f>MIN(AB47:AB61)</f>
        <v>0</v>
      </c>
      <c r="AC70" s="305">
        <f>MIN(AD47:AD61)</f>
        <v>0</v>
      </c>
      <c r="AD70" s="306"/>
      <c r="AE70" s="107"/>
      <c r="AF70" s="12">
        <f>MIN(AF47:AF61)</f>
        <v>0</v>
      </c>
      <c r="AG70" s="12"/>
      <c r="AH70" s="13">
        <f>MIN(AH47:AH61)</f>
        <v>0</v>
      </c>
      <c r="AI70" s="13">
        <f>MIN(AI47:AI61)</f>
        <v>0</v>
      </c>
      <c r="AJ70" s="107"/>
      <c r="AK70" s="17">
        <f>MIN(AK48:AK62)</f>
        <v>0</v>
      </c>
      <c r="AL70" s="17">
        <f>MIN(AL48:AL62)</f>
        <v>0</v>
      </c>
      <c r="AM70" s="17">
        <f>MIN(AM48:AM62)</f>
        <v>0</v>
      </c>
    </row>
    <row r="71" spans="1:39" s="2" customFormat="1" ht="13.5" customHeight="1" x14ac:dyDescent="0.2">
      <c r="B71" s="24"/>
      <c r="C71" s="25"/>
      <c r="D71" s="309"/>
      <c r="E71" s="308"/>
      <c r="F71" s="8"/>
      <c r="G71" s="9"/>
      <c r="H71" s="10"/>
      <c r="I71" s="309"/>
      <c r="J71" s="308"/>
      <c r="K71" s="309"/>
      <c r="L71" s="308"/>
      <c r="M71" s="309"/>
      <c r="N71" s="308"/>
      <c r="O71" s="10"/>
      <c r="P71" s="10"/>
      <c r="Q71" s="309"/>
      <c r="R71" s="310"/>
      <c r="S71" s="81"/>
      <c r="T71" s="81"/>
      <c r="W71" s="24"/>
      <c r="X71" s="25"/>
      <c r="Y71" s="7"/>
      <c r="Z71" s="8"/>
      <c r="AA71" s="9"/>
      <c r="AB71" s="10"/>
      <c r="AC71" s="309"/>
      <c r="AD71" s="308"/>
      <c r="AE71" s="309"/>
      <c r="AF71" s="308"/>
      <c r="AG71" s="309"/>
      <c r="AH71" s="308"/>
      <c r="AI71" s="10"/>
      <c r="AJ71" s="309"/>
      <c r="AK71" s="310"/>
      <c r="AL71" s="81"/>
      <c r="AM71" s="81"/>
    </row>
    <row r="72" spans="1:39" s="2" customFormat="1" ht="12.75" customHeight="1" x14ac:dyDescent="0.2">
      <c r="B72" s="303" t="s">
        <v>13</v>
      </c>
      <c r="C72" s="304"/>
      <c r="D72" s="314">
        <f>SUM(E49:E64)/D68</f>
        <v>5</v>
      </c>
      <c r="E72" s="313">
        <f>SUM(E49:E67)/9</f>
        <v>3.3333333333333335</v>
      </c>
      <c r="F72" s="314">
        <f>SUM(G49:G61)/F68</f>
        <v>2.8333333333333335</v>
      </c>
      <c r="G72" s="313"/>
      <c r="H72" s="109">
        <f>SUM(H49:H61)/H68</f>
        <v>8.07</v>
      </c>
      <c r="I72" s="314">
        <f>SUM(J49:J61)/I68</f>
        <v>238.83333333333334</v>
      </c>
      <c r="J72" s="313"/>
      <c r="K72" s="314">
        <f>SUM(L49:L61)/K68</f>
        <v>5</v>
      </c>
      <c r="L72" s="313">
        <f>SUM(L49:L67)/9</f>
        <v>3.3333333333333335</v>
      </c>
      <c r="M72" s="314">
        <f>SUM(N49:N61)/M68</f>
        <v>6.5666666666666673</v>
      </c>
      <c r="N72" s="313"/>
      <c r="O72" s="109">
        <f>SUM(O49:O61)/O68</f>
        <v>0.33</v>
      </c>
      <c r="P72" s="109">
        <f>SUM(P49:P61)/P68</f>
        <v>0.19666666666666668</v>
      </c>
      <c r="Q72" s="314">
        <f>SUM(R49:R61)/Q68</f>
        <v>1.9666666666666668</v>
      </c>
      <c r="R72" s="315"/>
      <c r="S72" s="140" t="e">
        <f>SUM(S48:S62)/S68</f>
        <v>#DIV/0!</v>
      </c>
      <c r="T72" s="140" t="e">
        <f>SUM(T48:T62)/T68</f>
        <v>#DIV/0!</v>
      </c>
      <c r="W72" s="303" t="s">
        <v>13</v>
      </c>
      <c r="X72" s="304"/>
      <c r="Y72" s="108" t="e">
        <f>SUM(Y47:Y61)/Y68</f>
        <v>#DIV/0!</v>
      </c>
      <c r="Z72" s="314" t="e">
        <f>SUM(AA47:AA61)/Z68</f>
        <v>#DIV/0!</v>
      </c>
      <c r="AA72" s="313"/>
      <c r="AB72" s="109" t="e">
        <f>SUM(AB47:AB61)/AB68</f>
        <v>#DIV/0!</v>
      </c>
      <c r="AC72" s="314" t="e">
        <f>SUM(AD47:AD61)/AC68</f>
        <v>#DIV/0!</v>
      </c>
      <c r="AD72" s="313"/>
      <c r="AE72" s="314" t="e">
        <f>SUM(AF47:AF61)/AE68</f>
        <v>#DIV/0!</v>
      </c>
      <c r="AF72" s="313">
        <f>SUM(AF47:AF67)/9</f>
        <v>0</v>
      </c>
      <c r="AG72" s="314" t="e">
        <f>SUM(AH47:AH61)/AG68</f>
        <v>#DIV/0!</v>
      </c>
      <c r="AH72" s="313"/>
      <c r="AI72" s="109" t="e">
        <f>SUM(AI47:AI61)/AI68</f>
        <v>#DIV/0!</v>
      </c>
      <c r="AJ72" s="314" t="e">
        <f>SUM(AK48:AK62)/AJ68</f>
        <v>#DIV/0!</v>
      </c>
      <c r="AK72" s="315"/>
      <c r="AL72" s="110" t="e">
        <f>SUM(AL48:AL62)/AL68</f>
        <v>#DIV/0!</v>
      </c>
      <c r="AM72" s="110" t="e">
        <f>SUM(AM48:AM62)/AM68</f>
        <v>#DIV/0!</v>
      </c>
    </row>
    <row r="73" spans="1:39" s="2" customFormat="1" x14ac:dyDescent="0.2">
      <c r="B73" s="24"/>
      <c r="C73" s="25"/>
      <c r="D73" s="309"/>
      <c r="E73" s="308"/>
      <c r="F73" s="309"/>
      <c r="G73" s="308"/>
      <c r="H73" s="10"/>
      <c r="I73" s="309"/>
      <c r="J73" s="308"/>
      <c r="K73" s="309"/>
      <c r="L73" s="308"/>
      <c r="M73" s="309"/>
      <c r="N73" s="308"/>
      <c r="O73" s="10"/>
      <c r="P73" s="10"/>
      <c r="Q73" s="309"/>
      <c r="R73" s="310"/>
      <c r="S73" s="81"/>
      <c r="T73" s="81"/>
      <c r="W73" s="24"/>
      <c r="X73" s="25"/>
      <c r="Y73" s="7"/>
      <c r="Z73" s="309"/>
      <c r="AA73" s="308"/>
      <c r="AB73" s="10"/>
      <c r="AC73" s="309"/>
      <c r="AD73" s="308"/>
      <c r="AE73" s="309"/>
      <c r="AF73" s="308"/>
      <c r="AG73" s="309"/>
      <c r="AH73" s="308"/>
      <c r="AI73" s="10"/>
      <c r="AJ73" s="309"/>
      <c r="AK73" s="310"/>
      <c r="AL73" s="81"/>
      <c r="AM73" s="81"/>
    </row>
    <row r="74" spans="1:39" s="2" customFormat="1" ht="13.5" customHeight="1" thickBot="1" x14ac:dyDescent="0.25">
      <c r="B74" s="316" t="s">
        <v>14</v>
      </c>
      <c r="C74" s="317"/>
      <c r="D74" s="320">
        <f>MAX(E49:E64)</f>
        <v>5</v>
      </c>
      <c r="E74" s="319"/>
      <c r="F74" s="320">
        <f>MAX(G49:G61)</f>
        <v>4</v>
      </c>
      <c r="G74" s="319"/>
      <c r="H74" s="15">
        <f>MAX(H49:H61)</f>
        <v>9.14</v>
      </c>
      <c r="I74" s="320">
        <f>MAX(J49:J61)</f>
        <v>1300</v>
      </c>
      <c r="J74" s="319"/>
      <c r="K74" s="320">
        <f>MAX(L49:L61)</f>
        <v>5</v>
      </c>
      <c r="L74" s="319"/>
      <c r="M74" s="320">
        <f>MAX(N49:N61)</f>
        <v>8.9</v>
      </c>
      <c r="N74" s="319"/>
      <c r="O74" s="15">
        <f>MAX(O49:O61)</f>
        <v>0.66</v>
      </c>
      <c r="P74" s="15">
        <f>MAX(P49:P61)</f>
        <v>0.28999999999999998</v>
      </c>
      <c r="Q74" s="320">
        <f>MAX(R49:R61)</f>
        <v>3.2</v>
      </c>
      <c r="R74" s="321"/>
      <c r="S74" s="82">
        <f>MAX(S48:S62)</f>
        <v>0</v>
      </c>
      <c r="T74" s="82">
        <f>MAX(T48:T62)</f>
        <v>0</v>
      </c>
      <c r="W74" s="316" t="s">
        <v>14</v>
      </c>
      <c r="X74" s="317"/>
      <c r="Y74" s="14">
        <f>MAX(Y47:Y61)</f>
        <v>0</v>
      </c>
      <c r="Z74" s="320">
        <f>MAX(AA47:AA61)</f>
        <v>0</v>
      </c>
      <c r="AA74" s="319"/>
      <c r="AB74" s="15">
        <f>MAX(AB47:AB61)</f>
        <v>0</v>
      </c>
      <c r="AC74" s="320">
        <f>MAX(AD47:AD61)</f>
        <v>0</v>
      </c>
      <c r="AD74" s="319"/>
      <c r="AE74" s="320">
        <f>MAX(AF47:AF61)</f>
        <v>0</v>
      </c>
      <c r="AF74" s="319"/>
      <c r="AG74" s="320">
        <f>MAX(AH47:AH61)</f>
        <v>0</v>
      </c>
      <c r="AH74" s="319"/>
      <c r="AI74" s="15">
        <f>MAX(AI47:AI61)</f>
        <v>0</v>
      </c>
      <c r="AJ74" s="111">
        <f>MAX(AK48:AK62)</f>
        <v>0</v>
      </c>
      <c r="AK74" s="112"/>
      <c r="AL74" s="111">
        <f>MAX(AL48:AL62)</f>
        <v>0</v>
      </c>
      <c r="AM74" s="111">
        <f>MAX(AM48:AM62)</f>
        <v>0</v>
      </c>
    </row>
    <row r="75" spans="1:39" x14ac:dyDescent="0.2">
      <c r="Z75" s="2"/>
    </row>
    <row r="76" spans="1:39" x14ac:dyDescent="0.2">
      <c r="V76" s="6"/>
      <c r="Z76" s="2"/>
    </row>
    <row r="77" spans="1:39" x14ac:dyDescent="0.2">
      <c r="V77" s="6"/>
      <c r="Z77" s="2"/>
    </row>
    <row r="78" spans="1:39" x14ac:dyDescent="0.2">
      <c r="V78" s="6"/>
    </row>
    <row r="79" spans="1:39" ht="29.25" customHeight="1" x14ac:dyDescent="0.2">
      <c r="Z79" s="2"/>
      <c r="AJ79"/>
      <c r="AK79"/>
      <c r="AL79"/>
      <c r="AM79"/>
    </row>
    <row r="80" spans="1:39" ht="13.5" hidden="1" thickBot="1" x14ac:dyDescent="0.25">
      <c r="A80" s="20" t="s">
        <v>15</v>
      </c>
      <c r="C80" s="38">
        <v>0</v>
      </c>
      <c r="Z80" s="2"/>
      <c r="AJ80"/>
      <c r="AK80"/>
      <c r="AL80"/>
      <c r="AM80"/>
    </row>
    <row r="81" spans="1:39" ht="13.5" hidden="1" thickBot="1" x14ac:dyDescent="0.25">
      <c r="A81" s="20" t="s">
        <v>16</v>
      </c>
      <c r="D81" s="129">
        <f>$X$37*D33</f>
        <v>0</v>
      </c>
      <c r="E81" s="136"/>
      <c r="F81" s="322">
        <f>$X$37*F33</f>
        <v>0</v>
      </c>
      <c r="G81" s="323"/>
      <c r="H81" s="129">
        <f>$X$37*H33</f>
        <v>0</v>
      </c>
      <c r="I81" s="322">
        <f>$X$37*I33</f>
        <v>0</v>
      </c>
      <c r="J81" s="323"/>
      <c r="K81" s="322">
        <f>$X$37*K33</f>
        <v>0</v>
      </c>
      <c r="L81" s="323"/>
      <c r="M81" s="322">
        <f>$X$37*M33</f>
        <v>0</v>
      </c>
      <c r="N81" s="323"/>
      <c r="O81" s="129">
        <f>$X$37*O33</f>
        <v>0</v>
      </c>
      <c r="P81" s="129">
        <f>$X$37*P33</f>
        <v>0</v>
      </c>
      <c r="Q81" s="322">
        <f>$X$37*Q33</f>
        <v>0</v>
      </c>
      <c r="R81" s="323"/>
      <c r="S81" s="142"/>
      <c r="T81" s="142"/>
      <c r="Z81" s="2"/>
      <c r="AJ81"/>
      <c r="AK81"/>
      <c r="AL81"/>
      <c r="AM81"/>
    </row>
  </sheetData>
  <mergeCells count="224">
    <mergeCell ref="O1:P1"/>
    <mergeCell ref="B9:B10"/>
    <mergeCell ref="C9:C10"/>
    <mergeCell ref="D9:R9"/>
    <mergeCell ref="W9:W10"/>
    <mergeCell ref="X9:X10"/>
    <mergeCell ref="Q10:R10"/>
    <mergeCell ref="AI1:AJ1"/>
    <mergeCell ref="H3:I3"/>
    <mergeCell ref="AB3:AC3"/>
    <mergeCell ref="H4:I4"/>
    <mergeCell ref="AB4:AC4"/>
    <mergeCell ref="F8:G8"/>
    <mergeCell ref="I8:J8"/>
    <mergeCell ref="K8:L8"/>
    <mergeCell ref="M8:N8"/>
    <mergeCell ref="Q8:R8"/>
    <mergeCell ref="AB5:AC5"/>
    <mergeCell ref="H6:I6"/>
    <mergeCell ref="AB6:AC6"/>
    <mergeCell ref="B7:C7"/>
    <mergeCell ref="D8:E8"/>
    <mergeCell ref="Y10:AL10"/>
    <mergeCell ref="Z8:AA8"/>
    <mergeCell ref="D10:E10"/>
    <mergeCell ref="F10:G10"/>
    <mergeCell ref="I10:J10"/>
    <mergeCell ref="K10:L10"/>
    <mergeCell ref="M10:N10"/>
    <mergeCell ref="AK28:AL28"/>
    <mergeCell ref="F28:G28"/>
    <mergeCell ref="I28:J28"/>
    <mergeCell ref="K28:L28"/>
    <mergeCell ref="M28:N28"/>
    <mergeCell ref="Q28:R28"/>
    <mergeCell ref="Z28:AA28"/>
    <mergeCell ref="W29:X29"/>
    <mergeCell ref="Z29:AA29"/>
    <mergeCell ref="AC8:AD8"/>
    <mergeCell ref="AE8:AF8"/>
    <mergeCell ref="AG8:AH8"/>
    <mergeCell ref="AK8:AL8"/>
    <mergeCell ref="AC28:AD28"/>
    <mergeCell ref="AE28:AF28"/>
    <mergeCell ref="AG28:AH28"/>
    <mergeCell ref="Y9:AL9"/>
    <mergeCell ref="AE30:AF30"/>
    <mergeCell ref="AG30:AH30"/>
    <mergeCell ref="AK30:AL30"/>
    <mergeCell ref="B31:C31"/>
    <mergeCell ref="I31:J31"/>
    <mergeCell ref="W31:X31"/>
    <mergeCell ref="AC31:AD31"/>
    <mergeCell ref="AC29:AD29"/>
    <mergeCell ref="AE29:AF29"/>
    <mergeCell ref="AG29:AH29"/>
    <mergeCell ref="AK29:AL29"/>
    <mergeCell ref="D30:E30"/>
    <mergeCell ref="I30:J30"/>
    <mergeCell ref="K30:L30"/>
    <mergeCell ref="M30:N30"/>
    <mergeCell ref="Q30:R30"/>
    <mergeCell ref="AC30:AD30"/>
    <mergeCell ref="B29:C29"/>
    <mergeCell ref="D29:E29"/>
    <mergeCell ref="F29:G29"/>
    <mergeCell ref="I29:J29"/>
    <mergeCell ref="K29:L29"/>
    <mergeCell ref="M29:N29"/>
    <mergeCell ref="Q29:R29"/>
    <mergeCell ref="B33:C33"/>
    <mergeCell ref="D33:E33"/>
    <mergeCell ref="F33:G33"/>
    <mergeCell ref="I33:J33"/>
    <mergeCell ref="K33:L33"/>
    <mergeCell ref="M33:N33"/>
    <mergeCell ref="Q33:R33"/>
    <mergeCell ref="D32:E32"/>
    <mergeCell ref="I32:J32"/>
    <mergeCell ref="K32:L32"/>
    <mergeCell ref="M32:N32"/>
    <mergeCell ref="Q32:R32"/>
    <mergeCell ref="W33:X33"/>
    <mergeCell ref="Z33:AA33"/>
    <mergeCell ref="AC33:AD33"/>
    <mergeCell ref="AE33:AF33"/>
    <mergeCell ref="AG33:AH33"/>
    <mergeCell ref="AK33:AL33"/>
    <mergeCell ref="AE32:AF32"/>
    <mergeCell ref="AG32:AH32"/>
    <mergeCell ref="AK32:AL32"/>
    <mergeCell ref="AC32:AD32"/>
    <mergeCell ref="Z34:AA34"/>
    <mergeCell ref="AC34:AD34"/>
    <mergeCell ref="AE34:AF34"/>
    <mergeCell ref="AG34:AH34"/>
    <mergeCell ref="AK34:AL34"/>
    <mergeCell ref="B35:C35"/>
    <mergeCell ref="D35:E35"/>
    <mergeCell ref="F35:G35"/>
    <mergeCell ref="I35:J35"/>
    <mergeCell ref="K35:L35"/>
    <mergeCell ref="D34:E34"/>
    <mergeCell ref="F34:G34"/>
    <mergeCell ref="I34:J34"/>
    <mergeCell ref="K34:L34"/>
    <mergeCell ref="M34:N34"/>
    <mergeCell ref="Q34:R34"/>
    <mergeCell ref="AG35:AH35"/>
    <mergeCell ref="AK35:AL35"/>
    <mergeCell ref="Z38:AA38"/>
    <mergeCell ref="AC38:AD38"/>
    <mergeCell ref="AE38:AF38"/>
    <mergeCell ref="AG38:AH38"/>
    <mergeCell ref="AK38:AL38"/>
    <mergeCell ref="M35:N35"/>
    <mergeCell ref="Q35:R35"/>
    <mergeCell ref="W35:X35"/>
    <mergeCell ref="Z35:AA35"/>
    <mergeCell ref="AC35:AD35"/>
    <mergeCell ref="AE35:AF35"/>
    <mergeCell ref="O39:P39"/>
    <mergeCell ref="H41:I41"/>
    <mergeCell ref="H42:I42"/>
    <mergeCell ref="H43:I43"/>
    <mergeCell ref="H44:I44"/>
    <mergeCell ref="D46:E46"/>
    <mergeCell ref="F46:G46"/>
    <mergeCell ref="I46:J46"/>
    <mergeCell ref="K46:L46"/>
    <mergeCell ref="M46:N46"/>
    <mergeCell ref="Q69:R69"/>
    <mergeCell ref="B68:C68"/>
    <mergeCell ref="D68:E68"/>
    <mergeCell ref="F68:G68"/>
    <mergeCell ref="I68:J68"/>
    <mergeCell ref="K68:L68"/>
    <mergeCell ref="M68:N68"/>
    <mergeCell ref="B47:B48"/>
    <mergeCell ref="C47:C48"/>
    <mergeCell ref="D47:R47"/>
    <mergeCell ref="D48:R48"/>
    <mergeCell ref="F67:G67"/>
    <mergeCell ref="I67:J67"/>
    <mergeCell ref="K67:L67"/>
    <mergeCell ref="M67:N67"/>
    <mergeCell ref="Q67:R67"/>
    <mergeCell ref="B70:C70"/>
    <mergeCell ref="I70:J70"/>
    <mergeCell ref="D71:E71"/>
    <mergeCell ref="I71:J71"/>
    <mergeCell ref="K71:L71"/>
    <mergeCell ref="M71:N71"/>
    <mergeCell ref="D69:E69"/>
    <mergeCell ref="I69:J69"/>
    <mergeCell ref="K69:L69"/>
    <mergeCell ref="M69:N69"/>
    <mergeCell ref="W72:X72"/>
    <mergeCell ref="B74:C74"/>
    <mergeCell ref="D74:E74"/>
    <mergeCell ref="F74:G74"/>
    <mergeCell ref="I74:J74"/>
    <mergeCell ref="K74:L74"/>
    <mergeCell ref="M74:N74"/>
    <mergeCell ref="D73:E73"/>
    <mergeCell ref="F73:G73"/>
    <mergeCell ref="I73:J73"/>
    <mergeCell ref="K73:L73"/>
    <mergeCell ref="M73:N73"/>
    <mergeCell ref="B72:C72"/>
    <mergeCell ref="D72:E72"/>
    <mergeCell ref="F72:G72"/>
    <mergeCell ref="I72:J72"/>
    <mergeCell ref="K72:L72"/>
    <mergeCell ref="M72:N72"/>
    <mergeCell ref="Q72:R72"/>
    <mergeCell ref="AJ68:AK68"/>
    <mergeCell ref="AC46:AD46"/>
    <mergeCell ref="AE46:AF46"/>
    <mergeCell ref="AG46:AH46"/>
    <mergeCell ref="AJ46:AK46"/>
    <mergeCell ref="Y47:AK47"/>
    <mergeCell ref="Q74:R74"/>
    <mergeCell ref="F81:G81"/>
    <mergeCell ref="I81:J81"/>
    <mergeCell ref="K81:L81"/>
    <mergeCell ref="M81:N81"/>
    <mergeCell ref="Q81:R81"/>
    <mergeCell ref="Q73:R73"/>
    <mergeCell ref="Q71:R71"/>
    <mergeCell ref="Q68:R68"/>
    <mergeCell ref="Q46:R46"/>
    <mergeCell ref="W74:X74"/>
    <mergeCell ref="Z74:AA74"/>
    <mergeCell ref="AC74:AD74"/>
    <mergeCell ref="AE74:AF74"/>
    <mergeCell ref="AG74:AH74"/>
    <mergeCell ref="AC71:AD71"/>
    <mergeCell ref="AE71:AF71"/>
    <mergeCell ref="AG71:AH71"/>
    <mergeCell ref="Z46:AA46"/>
    <mergeCell ref="Z72:AA72"/>
    <mergeCell ref="X45:AH45"/>
    <mergeCell ref="Z73:AA73"/>
    <mergeCell ref="AC73:AD73"/>
    <mergeCell ref="AE73:AF73"/>
    <mergeCell ref="AG73:AH73"/>
    <mergeCell ref="AJ73:AK73"/>
    <mergeCell ref="AJ71:AK71"/>
    <mergeCell ref="AC72:AD72"/>
    <mergeCell ref="AE72:AF72"/>
    <mergeCell ref="AG72:AH72"/>
    <mergeCell ref="AJ72:AK72"/>
    <mergeCell ref="AC69:AD69"/>
    <mergeCell ref="AE69:AF69"/>
    <mergeCell ref="AG69:AH69"/>
    <mergeCell ref="AJ69:AK69"/>
    <mergeCell ref="W70:X70"/>
    <mergeCell ref="AC70:AD70"/>
    <mergeCell ref="W68:X68"/>
    <mergeCell ref="Z68:AA68"/>
    <mergeCell ref="AC68:AD68"/>
    <mergeCell ref="AE68:AF68"/>
    <mergeCell ref="AG68:AH68"/>
  </mergeCells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&amp;LLicence Number 1648&amp;C3502 Hobby's Yards Rd, Blayney</oddHeader>
  </headerFooter>
  <colBreaks count="2" manualBreakCount="2">
    <brk id="18" max="1048575" man="1"/>
    <brk id="2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P88"/>
  <sheetViews>
    <sheetView zoomScale="85" zoomScaleNormal="85" workbookViewId="0"/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13.140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79" t="s">
        <v>18</v>
      </c>
      <c r="P1" s="279"/>
      <c r="Q1" s="19"/>
      <c r="R1" s="22"/>
      <c r="S1" s="22"/>
      <c r="T1" s="22"/>
      <c r="Y1" s="18" t="s">
        <v>17</v>
      </c>
      <c r="Z1" s="5"/>
      <c r="AI1" s="279" t="s">
        <v>18</v>
      </c>
      <c r="AJ1" s="27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80">
        <v>1</v>
      </c>
      <c r="I3" s="281"/>
      <c r="K3" s="44" t="s">
        <v>32</v>
      </c>
      <c r="Y3" s="18" t="s">
        <v>1</v>
      </c>
      <c r="Z3" s="5"/>
      <c r="AB3" s="280">
        <v>3</v>
      </c>
      <c r="AC3" s="281"/>
      <c r="AE3" s="44"/>
    </row>
    <row r="4" spans="1:38" ht="16.5" thickBot="1" x14ac:dyDescent="0.3">
      <c r="B4"/>
      <c r="D4" s="18" t="s">
        <v>2</v>
      </c>
      <c r="E4" s="18"/>
      <c r="F4" s="5"/>
      <c r="H4" s="280" t="s">
        <v>48</v>
      </c>
      <c r="I4" s="281"/>
      <c r="W4"/>
      <c r="Y4" s="18" t="s">
        <v>2</v>
      </c>
      <c r="Z4" s="5"/>
      <c r="AB4" s="280" t="s">
        <v>44</v>
      </c>
      <c r="AC4" s="281"/>
    </row>
    <row r="5" spans="1:38" ht="16.5" thickBot="1" x14ac:dyDescent="0.3">
      <c r="D5" s="18" t="s">
        <v>19</v>
      </c>
      <c r="E5" s="18"/>
      <c r="F5" s="5"/>
      <c r="H5" s="61" t="s">
        <v>33</v>
      </c>
      <c r="I5" s="62"/>
      <c r="Y5" s="18" t="s">
        <v>19</v>
      </c>
      <c r="Z5" s="5"/>
      <c r="AB5" s="280" t="s">
        <v>20</v>
      </c>
      <c r="AC5" s="281"/>
    </row>
    <row r="6" spans="1:38" ht="16.5" thickBot="1" x14ac:dyDescent="0.3">
      <c r="D6" s="18" t="s">
        <v>21</v>
      </c>
      <c r="E6" s="18"/>
      <c r="F6" s="5"/>
      <c r="H6" s="287"/>
      <c r="I6" s="288"/>
      <c r="Y6" s="18" t="s">
        <v>21</v>
      </c>
      <c r="Z6" s="5"/>
      <c r="AB6" s="287"/>
      <c r="AC6" s="288"/>
    </row>
    <row r="7" spans="1:38" ht="29.25" customHeight="1" thickBot="1" x14ac:dyDescent="0.25">
      <c r="B7" s="289"/>
      <c r="C7" s="289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90" t="s">
        <v>34</v>
      </c>
      <c r="E8" s="291"/>
      <c r="F8" s="292" t="s">
        <v>3</v>
      </c>
      <c r="G8" s="291"/>
      <c r="H8" s="4" t="s">
        <v>4</v>
      </c>
      <c r="I8" s="292" t="s">
        <v>5</v>
      </c>
      <c r="J8" s="291"/>
      <c r="K8" s="292" t="s">
        <v>6</v>
      </c>
      <c r="L8" s="291"/>
      <c r="M8" s="292" t="s">
        <v>7</v>
      </c>
      <c r="N8" s="291"/>
      <c r="O8" s="3" t="s">
        <v>8</v>
      </c>
      <c r="P8" s="3" t="s">
        <v>27</v>
      </c>
      <c r="Q8" s="292" t="s">
        <v>9</v>
      </c>
      <c r="R8" s="293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92" t="s">
        <v>3</v>
      </c>
      <c r="AA8" s="291"/>
      <c r="AB8" s="4" t="s">
        <v>4</v>
      </c>
      <c r="AC8" s="292" t="s">
        <v>5</v>
      </c>
      <c r="AD8" s="291"/>
      <c r="AE8" s="292" t="s">
        <v>6</v>
      </c>
      <c r="AF8" s="291"/>
      <c r="AG8" s="292" t="s">
        <v>7</v>
      </c>
      <c r="AH8" s="291"/>
      <c r="AI8" s="3" t="s">
        <v>8</v>
      </c>
      <c r="AJ8" s="3" t="s">
        <v>27</v>
      </c>
      <c r="AK8" s="292" t="s">
        <v>9</v>
      </c>
      <c r="AL8" s="293"/>
    </row>
    <row r="9" spans="1:38" x14ac:dyDescent="0.2">
      <c r="A9" s="1"/>
      <c r="B9" s="282"/>
      <c r="C9" s="282"/>
      <c r="D9" s="284" t="s">
        <v>29</v>
      </c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6"/>
      <c r="S9" s="79"/>
      <c r="T9" s="79"/>
      <c r="W9" s="282"/>
      <c r="X9" s="282"/>
      <c r="Y9" s="284" t="s">
        <v>24</v>
      </c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85"/>
      <c r="AK9" s="285"/>
      <c r="AL9" s="286"/>
    </row>
    <row r="10" spans="1:38" ht="13.5" thickBot="1" x14ac:dyDescent="0.25">
      <c r="A10" s="1"/>
      <c r="B10" s="283"/>
      <c r="C10" s="283"/>
      <c r="D10" s="294">
        <v>30</v>
      </c>
      <c r="E10" s="295"/>
      <c r="F10" s="295">
        <v>30</v>
      </c>
      <c r="G10" s="295"/>
      <c r="H10" s="70" t="s">
        <v>30</v>
      </c>
      <c r="I10" s="295">
        <v>600</v>
      </c>
      <c r="J10" s="295"/>
      <c r="K10" s="295">
        <v>10</v>
      </c>
      <c r="L10" s="295"/>
      <c r="M10" s="295">
        <v>15</v>
      </c>
      <c r="N10" s="295"/>
      <c r="O10" s="70">
        <v>1</v>
      </c>
      <c r="P10" s="70" t="s">
        <v>31</v>
      </c>
      <c r="Q10" s="295">
        <v>2</v>
      </c>
      <c r="R10" s="296"/>
      <c r="S10" s="80"/>
      <c r="T10" s="80"/>
      <c r="W10" s="283"/>
      <c r="X10" s="283"/>
      <c r="Y10" s="294" t="s">
        <v>25</v>
      </c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6"/>
    </row>
    <row r="11" spans="1:38" x14ac:dyDescent="0.2">
      <c r="B11" s="118">
        <v>44671</v>
      </c>
      <c r="C11" s="118">
        <v>44687</v>
      </c>
      <c r="D11" s="152" t="s">
        <v>10</v>
      </c>
      <c r="E11" s="143">
        <v>5</v>
      </c>
      <c r="F11" s="128"/>
      <c r="G11" s="143">
        <v>2</v>
      </c>
      <c r="H11" s="127">
        <v>7.05</v>
      </c>
      <c r="I11" s="128"/>
      <c r="J11" s="160">
        <v>510</v>
      </c>
      <c r="K11" s="153" t="s">
        <v>10</v>
      </c>
      <c r="L11" s="143">
        <v>5</v>
      </c>
      <c r="M11" s="128"/>
      <c r="N11" s="143">
        <v>4.9000000000000004</v>
      </c>
      <c r="O11" s="127">
        <v>0.1</v>
      </c>
      <c r="P11" s="154" t="s">
        <v>50</v>
      </c>
      <c r="Q11" s="119"/>
      <c r="R11" s="144">
        <v>1.5</v>
      </c>
      <c r="S11" s="87">
        <v>63</v>
      </c>
      <c r="T11" s="87">
        <v>68</v>
      </c>
      <c r="W11" s="28"/>
      <c r="X11" s="29"/>
      <c r="Y11" s="74"/>
      <c r="Z11" s="39"/>
      <c r="AA11" s="93"/>
      <c r="AB11" s="58"/>
      <c r="AC11" s="39"/>
      <c r="AD11" s="93"/>
      <c r="AE11" s="39"/>
      <c r="AF11" s="93"/>
      <c r="AG11" s="76"/>
      <c r="AH11" s="93"/>
      <c r="AI11" s="58"/>
      <c r="AJ11" s="58"/>
      <c r="AK11" s="40"/>
      <c r="AL11" s="94"/>
    </row>
    <row r="12" spans="1:38" x14ac:dyDescent="0.2">
      <c r="B12" s="118">
        <v>44707</v>
      </c>
      <c r="C12" s="118">
        <v>44736</v>
      </c>
      <c r="D12" s="152" t="s">
        <v>10</v>
      </c>
      <c r="E12" s="143">
        <v>5</v>
      </c>
      <c r="F12" s="128"/>
      <c r="G12" s="143">
        <v>2</v>
      </c>
      <c r="H12" s="127">
        <v>6.92</v>
      </c>
      <c r="I12" s="128"/>
      <c r="J12" s="143">
        <v>26</v>
      </c>
      <c r="K12" s="155" t="s">
        <v>10</v>
      </c>
      <c r="L12" s="143">
        <v>5</v>
      </c>
      <c r="M12" s="128"/>
      <c r="N12" s="143">
        <v>5.9</v>
      </c>
      <c r="O12" s="127">
        <v>2.6</v>
      </c>
      <c r="P12" s="154" t="s">
        <v>50</v>
      </c>
      <c r="Q12" s="155" t="s">
        <v>10</v>
      </c>
      <c r="R12" s="144">
        <v>0.5</v>
      </c>
      <c r="S12" s="87">
        <v>67</v>
      </c>
      <c r="T12" s="87">
        <v>71</v>
      </c>
      <c r="W12" s="30"/>
      <c r="X12" s="31"/>
      <c r="Y12" s="64"/>
      <c r="Z12" s="42"/>
      <c r="AA12" s="69"/>
      <c r="AB12" s="59"/>
      <c r="AC12" s="42"/>
      <c r="AD12" s="69"/>
      <c r="AE12" s="42"/>
      <c r="AF12" s="69"/>
      <c r="AG12" s="56"/>
      <c r="AH12" s="69"/>
      <c r="AI12" s="59"/>
      <c r="AJ12" s="59"/>
      <c r="AK12" s="42"/>
      <c r="AL12" s="88"/>
    </row>
    <row r="13" spans="1:38" x14ac:dyDescent="0.2">
      <c r="B13" s="118">
        <v>44733</v>
      </c>
      <c r="C13" s="118">
        <v>44750</v>
      </c>
      <c r="D13" s="152" t="s">
        <v>10</v>
      </c>
      <c r="E13" s="156">
        <v>5</v>
      </c>
      <c r="F13" s="157"/>
      <c r="G13" s="156">
        <v>1</v>
      </c>
      <c r="H13" s="154">
        <v>7.1</v>
      </c>
      <c r="I13" s="163" t="s">
        <v>26</v>
      </c>
      <c r="J13" s="162">
        <v>4</v>
      </c>
      <c r="K13" s="155" t="s">
        <v>10</v>
      </c>
      <c r="L13" s="156">
        <v>5</v>
      </c>
      <c r="M13" s="157"/>
      <c r="N13" s="156">
        <v>6.9</v>
      </c>
      <c r="O13" s="154">
        <v>0.3</v>
      </c>
      <c r="P13" s="154" t="s">
        <v>50</v>
      </c>
      <c r="Q13" s="155" t="s">
        <v>10</v>
      </c>
      <c r="R13" s="159">
        <v>0.5</v>
      </c>
      <c r="S13" s="170">
        <v>72</v>
      </c>
      <c r="T13" s="170">
        <v>77</v>
      </c>
      <c r="W13" s="30"/>
      <c r="X13" s="31"/>
      <c r="Y13" s="64"/>
      <c r="Z13" s="42"/>
      <c r="AA13" s="69"/>
      <c r="AB13" s="59"/>
      <c r="AC13" s="42"/>
      <c r="AD13" s="69"/>
      <c r="AE13" s="42"/>
      <c r="AF13" s="69"/>
      <c r="AG13" s="56"/>
      <c r="AH13" s="69"/>
      <c r="AI13" s="59"/>
      <c r="AJ13" s="59"/>
      <c r="AK13" s="42"/>
      <c r="AL13" s="88"/>
    </row>
    <row r="14" spans="1:38" x14ac:dyDescent="0.2">
      <c r="B14" s="118">
        <v>44755</v>
      </c>
      <c r="C14" s="118">
        <v>44771</v>
      </c>
      <c r="D14" s="152" t="s">
        <v>10</v>
      </c>
      <c r="E14" s="143">
        <v>5</v>
      </c>
      <c r="F14" s="128"/>
      <c r="G14" s="143">
        <v>1</v>
      </c>
      <c r="H14" s="127">
        <v>7.14</v>
      </c>
      <c r="I14" s="153" t="s">
        <v>26</v>
      </c>
      <c r="J14" s="164">
        <v>1</v>
      </c>
      <c r="K14" s="155" t="s">
        <v>10</v>
      </c>
      <c r="L14" s="143">
        <v>5</v>
      </c>
      <c r="M14" s="128"/>
      <c r="N14" s="143">
        <v>4.3</v>
      </c>
      <c r="O14" s="127">
        <v>0.21</v>
      </c>
      <c r="P14" s="154" t="s">
        <v>50</v>
      </c>
      <c r="Q14" s="155" t="s">
        <v>10</v>
      </c>
      <c r="R14" s="144">
        <v>0.5</v>
      </c>
      <c r="S14" s="87">
        <v>74</v>
      </c>
      <c r="T14" s="87">
        <v>78</v>
      </c>
      <c r="W14" s="30"/>
      <c r="X14" s="31"/>
      <c r="Y14" s="64"/>
      <c r="Z14" s="42"/>
      <c r="AA14" s="69"/>
      <c r="AB14" s="59"/>
      <c r="AC14" s="42"/>
      <c r="AD14" s="69"/>
      <c r="AE14" s="42"/>
      <c r="AF14" s="69"/>
      <c r="AG14" s="56"/>
      <c r="AH14" s="69"/>
      <c r="AI14" s="59"/>
      <c r="AJ14" s="59"/>
      <c r="AK14" s="42"/>
      <c r="AL14" s="88"/>
    </row>
    <row r="15" spans="1:38" x14ac:dyDescent="0.2">
      <c r="B15" s="118">
        <v>44790</v>
      </c>
      <c r="C15" s="118">
        <v>44802</v>
      </c>
      <c r="D15" s="152" t="s">
        <v>10</v>
      </c>
      <c r="E15" s="143">
        <v>5</v>
      </c>
      <c r="F15" s="128"/>
      <c r="G15" s="143">
        <v>1</v>
      </c>
      <c r="H15" s="127">
        <v>7.18</v>
      </c>
      <c r="I15" s="153" t="s">
        <v>26</v>
      </c>
      <c r="J15" s="160">
        <v>2</v>
      </c>
      <c r="K15" s="155" t="s">
        <v>10</v>
      </c>
      <c r="L15" s="143">
        <v>5</v>
      </c>
      <c r="M15" s="128"/>
      <c r="N15" s="143">
        <v>4.3</v>
      </c>
      <c r="O15" s="127">
        <v>0.26</v>
      </c>
      <c r="P15" s="154" t="s">
        <v>51</v>
      </c>
      <c r="Q15" s="155" t="s">
        <v>10</v>
      </c>
      <c r="R15" s="144">
        <v>0.5</v>
      </c>
      <c r="S15" s="87">
        <v>69</v>
      </c>
      <c r="T15" s="87">
        <v>74</v>
      </c>
      <c r="W15" s="28"/>
      <c r="X15" s="29"/>
      <c r="Y15" s="63"/>
      <c r="Z15" s="35"/>
      <c r="AA15" s="89"/>
      <c r="AB15" s="41"/>
      <c r="AC15" s="35"/>
      <c r="AD15" s="89"/>
      <c r="AE15" s="36"/>
      <c r="AF15" s="90"/>
      <c r="AG15" s="37"/>
      <c r="AH15" s="89"/>
      <c r="AI15" s="41"/>
      <c r="AJ15" s="41"/>
      <c r="AK15" s="35"/>
      <c r="AL15" s="92"/>
    </row>
    <row r="16" spans="1:38" x14ac:dyDescent="0.2">
      <c r="B16" s="118">
        <v>44811</v>
      </c>
      <c r="C16" s="118">
        <v>44824</v>
      </c>
      <c r="D16" s="152" t="s">
        <v>10</v>
      </c>
      <c r="E16" s="143">
        <v>5</v>
      </c>
      <c r="F16" s="153" t="s">
        <v>10</v>
      </c>
      <c r="G16" s="143">
        <v>1</v>
      </c>
      <c r="H16" s="127">
        <v>7.38</v>
      </c>
      <c r="I16" s="153" t="s">
        <v>26</v>
      </c>
      <c r="J16" s="160">
        <v>6</v>
      </c>
      <c r="K16" s="155" t="s">
        <v>10</v>
      </c>
      <c r="L16" s="143">
        <v>5</v>
      </c>
      <c r="M16" s="128"/>
      <c r="N16" s="143">
        <v>3.8</v>
      </c>
      <c r="O16" s="127">
        <v>0.41</v>
      </c>
      <c r="P16" s="154" t="s">
        <v>50</v>
      </c>
      <c r="Q16" s="155" t="s">
        <v>10</v>
      </c>
      <c r="R16" s="144">
        <v>0.5</v>
      </c>
      <c r="S16" s="87">
        <v>70</v>
      </c>
      <c r="T16" s="87">
        <v>73</v>
      </c>
      <c r="W16" s="28"/>
      <c r="X16" s="29"/>
      <c r="Y16" s="74"/>
      <c r="Z16" s="39"/>
      <c r="AA16" s="93"/>
      <c r="AB16" s="58"/>
      <c r="AC16" s="39"/>
      <c r="AD16" s="93"/>
      <c r="AE16" s="39"/>
      <c r="AF16" s="93"/>
      <c r="AG16" s="76"/>
      <c r="AH16" s="93"/>
      <c r="AI16" s="58"/>
      <c r="AJ16" s="58"/>
      <c r="AK16" s="40"/>
      <c r="AL16" s="94"/>
    </row>
    <row r="17" spans="2:38" x14ac:dyDescent="0.2">
      <c r="B17" s="118">
        <v>44853</v>
      </c>
      <c r="C17" s="118">
        <v>44867</v>
      </c>
      <c r="D17" s="152" t="s">
        <v>10</v>
      </c>
      <c r="E17" s="143">
        <v>5</v>
      </c>
      <c r="F17" s="128"/>
      <c r="G17" s="143">
        <v>3</v>
      </c>
      <c r="H17" s="127">
        <v>7.41</v>
      </c>
      <c r="I17" s="157" t="s">
        <v>52</v>
      </c>
      <c r="J17" s="169">
        <v>8</v>
      </c>
      <c r="K17" s="155" t="s">
        <v>10</v>
      </c>
      <c r="L17" s="143">
        <v>5</v>
      </c>
      <c r="M17" s="128"/>
      <c r="N17" s="143">
        <v>4</v>
      </c>
      <c r="O17" s="127">
        <v>0.23</v>
      </c>
      <c r="P17" s="154" t="s">
        <v>50</v>
      </c>
      <c r="Q17" s="155" t="s">
        <v>10</v>
      </c>
      <c r="R17" s="144">
        <v>0.5</v>
      </c>
      <c r="S17" s="87">
        <v>62</v>
      </c>
      <c r="T17" s="87">
        <v>67</v>
      </c>
      <c r="W17" s="26"/>
      <c r="X17" s="27"/>
      <c r="Y17" s="64"/>
      <c r="Z17" s="42"/>
      <c r="AA17" s="69"/>
      <c r="AB17" s="59"/>
      <c r="AC17" s="42"/>
      <c r="AD17" s="69"/>
      <c r="AE17" s="42"/>
      <c r="AF17" s="69"/>
      <c r="AG17" s="56"/>
      <c r="AH17" s="69"/>
      <c r="AI17" s="59"/>
      <c r="AJ17" s="59"/>
      <c r="AK17" s="42"/>
      <c r="AL17" s="88"/>
    </row>
    <row r="18" spans="2:38" x14ac:dyDescent="0.2">
      <c r="B18" s="118">
        <v>44886</v>
      </c>
      <c r="C18" s="118">
        <v>44896</v>
      </c>
      <c r="D18" s="152" t="s">
        <v>10</v>
      </c>
      <c r="E18" s="143">
        <v>5</v>
      </c>
      <c r="F18" s="153"/>
      <c r="G18" s="156">
        <v>2</v>
      </c>
      <c r="H18" s="154">
        <v>7.62</v>
      </c>
      <c r="I18" s="153"/>
      <c r="J18" s="160">
        <v>42</v>
      </c>
      <c r="K18" s="155" t="s">
        <v>10</v>
      </c>
      <c r="L18" s="143">
        <v>5</v>
      </c>
      <c r="M18" s="153"/>
      <c r="N18" s="156">
        <v>5.2</v>
      </c>
      <c r="O18" s="154">
        <v>0.24</v>
      </c>
      <c r="P18" s="154">
        <v>0.06</v>
      </c>
      <c r="Q18" s="155" t="s">
        <v>10</v>
      </c>
      <c r="R18" s="144">
        <v>0.5</v>
      </c>
      <c r="S18" s="170">
        <v>57</v>
      </c>
      <c r="T18" s="170">
        <v>62</v>
      </c>
      <c r="W18" s="32"/>
      <c r="X18" s="33"/>
      <c r="Y18" s="64"/>
      <c r="Z18" s="42"/>
      <c r="AA18" s="69"/>
      <c r="AB18" s="59"/>
      <c r="AC18" s="42"/>
      <c r="AD18" s="69"/>
      <c r="AE18" s="42"/>
      <c r="AF18" s="69"/>
      <c r="AG18" s="56"/>
      <c r="AH18" s="69"/>
      <c r="AI18" s="59"/>
      <c r="AJ18" s="59"/>
      <c r="AK18" s="42"/>
      <c r="AL18" s="88"/>
    </row>
    <row r="19" spans="2:38" x14ac:dyDescent="0.2">
      <c r="B19" s="118">
        <v>44902</v>
      </c>
      <c r="C19" s="118">
        <v>44915</v>
      </c>
      <c r="D19" s="152" t="s">
        <v>10</v>
      </c>
      <c r="E19" s="143">
        <v>5</v>
      </c>
      <c r="F19" s="153"/>
      <c r="G19" s="156">
        <v>2</v>
      </c>
      <c r="H19" s="154">
        <v>7.35</v>
      </c>
      <c r="I19" s="153"/>
      <c r="J19" s="160">
        <v>59</v>
      </c>
      <c r="K19" s="155" t="s">
        <v>10</v>
      </c>
      <c r="L19" s="143">
        <v>5</v>
      </c>
      <c r="M19" s="153"/>
      <c r="N19" s="156">
        <v>4.4000000000000004</v>
      </c>
      <c r="O19" s="154">
        <v>0.16</v>
      </c>
      <c r="P19" s="154" t="s">
        <v>50</v>
      </c>
      <c r="Q19" s="155" t="s">
        <v>10</v>
      </c>
      <c r="R19" s="144">
        <v>0.5</v>
      </c>
      <c r="S19" s="170">
        <v>64</v>
      </c>
      <c r="T19" s="170">
        <v>69</v>
      </c>
      <c r="W19" s="32"/>
      <c r="X19" s="33"/>
      <c r="Y19" s="64"/>
      <c r="Z19" s="42"/>
      <c r="AA19" s="69"/>
      <c r="AB19" s="59"/>
      <c r="AC19" s="42"/>
      <c r="AD19" s="69"/>
      <c r="AE19" s="42"/>
      <c r="AF19" s="69"/>
      <c r="AG19" s="56"/>
      <c r="AH19" s="69"/>
      <c r="AI19" s="59"/>
      <c r="AJ19" s="59"/>
      <c r="AK19" s="42"/>
      <c r="AL19" s="88"/>
    </row>
    <row r="20" spans="2:38" x14ac:dyDescent="0.2">
      <c r="B20" s="118">
        <v>44943</v>
      </c>
      <c r="C20" s="118">
        <v>44944</v>
      </c>
      <c r="D20" s="152" t="s">
        <v>10</v>
      </c>
      <c r="E20" s="143">
        <v>5</v>
      </c>
      <c r="F20" s="128"/>
      <c r="G20" s="143">
        <v>5</v>
      </c>
      <c r="H20" s="127">
        <v>7.08</v>
      </c>
      <c r="I20" s="128"/>
      <c r="J20" s="160">
        <v>39</v>
      </c>
      <c r="K20" s="155" t="s">
        <v>10</v>
      </c>
      <c r="L20" s="143">
        <v>5</v>
      </c>
      <c r="M20" s="128"/>
      <c r="N20" s="143">
        <v>5.8</v>
      </c>
      <c r="O20" s="127">
        <v>0.2</v>
      </c>
      <c r="P20" s="154" t="s">
        <v>50</v>
      </c>
      <c r="Q20" s="155" t="s">
        <v>10</v>
      </c>
      <c r="R20" s="144">
        <v>0.5</v>
      </c>
      <c r="S20" s="87">
        <v>61</v>
      </c>
      <c r="T20" s="87">
        <v>66</v>
      </c>
      <c r="W20" s="30"/>
      <c r="X20" s="31"/>
      <c r="Y20" s="64"/>
      <c r="Z20" s="42"/>
      <c r="AA20" s="69"/>
      <c r="AB20" s="59"/>
      <c r="AC20" s="42"/>
      <c r="AD20" s="69"/>
      <c r="AE20" s="42"/>
      <c r="AF20" s="69"/>
      <c r="AG20" s="56"/>
      <c r="AH20" s="69"/>
      <c r="AI20" s="59"/>
      <c r="AJ20" s="59"/>
      <c r="AK20" s="42"/>
      <c r="AL20" s="88"/>
    </row>
    <row r="21" spans="2:38" x14ac:dyDescent="0.2">
      <c r="B21" s="118">
        <v>44972</v>
      </c>
      <c r="C21" s="118">
        <v>44991</v>
      </c>
      <c r="D21" s="152" t="s">
        <v>10</v>
      </c>
      <c r="E21" s="143">
        <v>5</v>
      </c>
      <c r="F21" s="128"/>
      <c r="G21" s="143">
        <v>4</v>
      </c>
      <c r="H21" s="127">
        <v>7.12</v>
      </c>
      <c r="I21" s="157" t="s">
        <v>52</v>
      </c>
      <c r="J21" s="143">
        <v>3</v>
      </c>
      <c r="K21" s="155" t="s">
        <v>10</v>
      </c>
      <c r="L21" s="143">
        <v>5</v>
      </c>
      <c r="M21" s="128"/>
      <c r="N21" s="143">
        <v>4.5</v>
      </c>
      <c r="O21" s="127">
        <v>0.55000000000000004</v>
      </c>
      <c r="P21" s="154">
        <v>0.31</v>
      </c>
      <c r="Q21" s="155" t="s">
        <v>10</v>
      </c>
      <c r="R21" s="144">
        <v>0.5</v>
      </c>
      <c r="S21" s="87">
        <v>61</v>
      </c>
      <c r="T21" s="87">
        <v>66</v>
      </c>
      <c r="W21" s="32"/>
      <c r="X21" s="33"/>
      <c r="Y21" s="95"/>
      <c r="Z21" s="45"/>
      <c r="AA21" s="96"/>
      <c r="AB21" s="60"/>
      <c r="AC21" s="45"/>
      <c r="AD21" s="96"/>
      <c r="AE21" s="45"/>
      <c r="AF21" s="96"/>
      <c r="AG21" s="97"/>
      <c r="AH21" s="96"/>
      <c r="AI21" s="60"/>
      <c r="AJ21" s="60"/>
      <c r="AK21" s="45"/>
      <c r="AL21" s="98"/>
    </row>
    <row r="22" spans="2:38" x14ac:dyDescent="0.2">
      <c r="B22" s="118">
        <v>45007</v>
      </c>
      <c r="C22" s="118">
        <v>45020</v>
      </c>
      <c r="D22" s="152" t="s">
        <v>10</v>
      </c>
      <c r="E22" s="143">
        <v>5</v>
      </c>
      <c r="F22" s="122"/>
      <c r="G22" s="143">
        <v>6</v>
      </c>
      <c r="H22" s="127">
        <v>7.1</v>
      </c>
      <c r="I22" s="122"/>
      <c r="J22" s="143">
        <v>78</v>
      </c>
      <c r="K22" s="155" t="s">
        <v>10</v>
      </c>
      <c r="L22" s="143">
        <v>5</v>
      </c>
      <c r="M22" s="122"/>
      <c r="N22" s="143">
        <v>3.4</v>
      </c>
      <c r="O22" s="127">
        <v>0.32</v>
      </c>
      <c r="P22" s="127">
        <v>0.22</v>
      </c>
      <c r="Q22" s="155" t="s">
        <v>10</v>
      </c>
      <c r="R22" s="144">
        <v>0.5</v>
      </c>
      <c r="S22" s="87">
        <v>58</v>
      </c>
      <c r="T22" s="87">
        <v>63</v>
      </c>
      <c r="W22" s="32"/>
      <c r="X22" s="33"/>
      <c r="Y22" s="95"/>
      <c r="Z22" s="45"/>
      <c r="AA22" s="96"/>
      <c r="AB22" s="60"/>
      <c r="AC22" s="45"/>
      <c r="AD22" s="96"/>
      <c r="AE22" s="45"/>
      <c r="AF22" s="96"/>
      <c r="AG22" s="97"/>
      <c r="AH22" s="96"/>
      <c r="AI22" s="60"/>
      <c r="AJ22" s="60"/>
      <c r="AK22" s="45"/>
      <c r="AL22" s="98"/>
    </row>
    <row r="23" spans="2:38" x14ac:dyDescent="0.2">
      <c r="B23" s="118">
        <v>45028</v>
      </c>
      <c r="C23" s="118">
        <v>45042</v>
      </c>
      <c r="D23" s="152" t="s">
        <v>10</v>
      </c>
      <c r="E23" s="143">
        <v>5</v>
      </c>
      <c r="F23" s="128"/>
      <c r="G23" s="143">
        <v>5</v>
      </c>
      <c r="H23" s="127">
        <v>7.29</v>
      </c>
      <c r="I23" s="128"/>
      <c r="J23" s="161">
        <v>25</v>
      </c>
      <c r="K23" s="155" t="s">
        <v>10</v>
      </c>
      <c r="L23" s="143">
        <v>5</v>
      </c>
      <c r="M23" s="128"/>
      <c r="N23" s="143">
        <v>3.2</v>
      </c>
      <c r="O23" s="127">
        <v>1.1000000000000001</v>
      </c>
      <c r="P23" s="154" t="s">
        <v>50</v>
      </c>
      <c r="Q23" s="155" t="s">
        <v>10</v>
      </c>
      <c r="R23" s="144">
        <v>0.5</v>
      </c>
      <c r="S23" s="87">
        <v>64</v>
      </c>
      <c r="T23" s="87">
        <v>69</v>
      </c>
      <c r="W23" s="30"/>
      <c r="X23" s="30"/>
      <c r="Y23" s="99"/>
      <c r="Z23" s="47"/>
      <c r="AA23" s="100"/>
      <c r="AB23" s="65"/>
      <c r="AC23" s="43"/>
      <c r="AD23" s="100"/>
      <c r="AE23" s="43"/>
      <c r="AF23" s="100"/>
      <c r="AG23" s="47"/>
      <c r="AH23" s="100"/>
      <c r="AI23" s="65"/>
      <c r="AJ23" s="65"/>
      <c r="AK23" s="43"/>
      <c r="AL23" s="88"/>
    </row>
    <row r="24" spans="2:38" x14ac:dyDescent="0.2">
      <c r="B24" s="118"/>
      <c r="C24" s="118"/>
      <c r="D24" s="152"/>
      <c r="E24" s="143"/>
      <c r="F24" s="128"/>
      <c r="G24" s="143"/>
      <c r="H24" s="127"/>
      <c r="I24" s="128"/>
      <c r="J24" s="161"/>
      <c r="K24" s="153"/>
      <c r="L24" s="143"/>
      <c r="M24" s="128"/>
      <c r="N24" s="143"/>
      <c r="O24" s="127"/>
      <c r="P24" s="154"/>
      <c r="Q24" s="155"/>
      <c r="R24" s="144"/>
      <c r="S24" s="87"/>
      <c r="T24" s="87"/>
      <c r="W24" s="30"/>
      <c r="X24" s="30"/>
      <c r="Y24" s="104"/>
      <c r="Z24" s="47"/>
      <c r="AA24" s="100"/>
      <c r="AB24" s="65"/>
      <c r="AC24" s="47"/>
      <c r="AD24" s="100"/>
      <c r="AE24" s="43"/>
      <c r="AF24" s="100"/>
      <c r="AG24" s="47"/>
      <c r="AH24" s="100"/>
      <c r="AI24" s="65"/>
      <c r="AJ24" s="65"/>
      <c r="AK24" s="43"/>
      <c r="AL24" s="88"/>
    </row>
    <row r="25" spans="2:38" x14ac:dyDescent="0.2">
      <c r="B25" s="118"/>
      <c r="C25" s="118"/>
      <c r="D25" s="152"/>
      <c r="E25" s="143"/>
      <c r="F25" s="128"/>
      <c r="G25" s="143"/>
      <c r="H25" s="127"/>
      <c r="I25" s="128"/>
      <c r="J25" s="160"/>
      <c r="K25" s="153"/>
      <c r="L25" s="143"/>
      <c r="M25" s="128"/>
      <c r="N25" s="143"/>
      <c r="O25" s="127"/>
      <c r="P25" s="154"/>
      <c r="Q25" s="119"/>
      <c r="R25" s="144"/>
      <c r="S25" s="87"/>
      <c r="T25" s="87"/>
      <c r="W25" s="30"/>
      <c r="X25" s="30"/>
      <c r="Y25" s="104"/>
      <c r="Z25" s="47"/>
      <c r="AA25" s="100"/>
      <c r="AB25" s="65"/>
      <c r="AC25" s="43"/>
      <c r="AD25" s="100"/>
      <c r="AE25" s="43"/>
      <c r="AF25" s="100"/>
      <c r="AG25" s="47"/>
      <c r="AH25" s="100"/>
      <c r="AI25" s="65"/>
      <c r="AJ25" s="65"/>
      <c r="AK25" s="43"/>
      <c r="AL25" s="88"/>
    </row>
    <row r="26" spans="2:38" x14ac:dyDescent="0.2">
      <c r="B26" s="118"/>
      <c r="C26" s="118"/>
      <c r="D26" s="152"/>
      <c r="E26" s="143"/>
      <c r="F26" s="128"/>
      <c r="G26" s="143"/>
      <c r="H26" s="127"/>
      <c r="I26" s="128"/>
      <c r="J26" s="143"/>
      <c r="K26" s="155"/>
      <c r="L26" s="143"/>
      <c r="M26" s="128"/>
      <c r="N26" s="143"/>
      <c r="O26" s="127"/>
      <c r="P26" s="154"/>
      <c r="Q26" s="155"/>
      <c r="R26" s="144"/>
      <c r="S26" s="87"/>
      <c r="T26" s="87"/>
      <c r="W26" s="28"/>
      <c r="X26" s="29"/>
      <c r="Y26" s="74"/>
      <c r="Z26" s="39"/>
      <c r="AA26" s="93"/>
      <c r="AB26" s="58"/>
      <c r="AC26" s="39"/>
      <c r="AD26" s="93"/>
      <c r="AE26" s="39"/>
      <c r="AF26" s="93"/>
      <c r="AG26" s="76"/>
      <c r="AH26" s="93"/>
      <c r="AI26" s="58"/>
      <c r="AJ26" s="58"/>
      <c r="AK26" s="40"/>
      <c r="AL26" s="94"/>
    </row>
    <row r="27" spans="2:38" x14ac:dyDescent="0.2">
      <c r="B27" s="118"/>
      <c r="C27" s="118"/>
      <c r="D27" s="119"/>
      <c r="E27" s="143"/>
      <c r="F27" s="128"/>
      <c r="G27" s="143"/>
      <c r="H27" s="127"/>
      <c r="I27" s="128"/>
      <c r="J27" s="161"/>
      <c r="K27" s="122"/>
      <c r="L27" s="143"/>
      <c r="M27" s="128"/>
      <c r="N27" s="143"/>
      <c r="O27" s="127"/>
      <c r="P27" s="127"/>
      <c r="Q27" s="119"/>
      <c r="R27" s="144"/>
      <c r="S27" s="87"/>
      <c r="T27" s="87"/>
      <c r="W27" s="30"/>
      <c r="X27" s="31"/>
      <c r="Y27" s="64"/>
      <c r="Z27" s="42"/>
      <c r="AA27" s="69"/>
      <c r="AB27" s="59"/>
      <c r="AC27" s="42"/>
      <c r="AD27" s="69"/>
      <c r="AE27" s="42"/>
      <c r="AF27" s="69"/>
      <c r="AG27" s="56"/>
      <c r="AH27" s="69"/>
      <c r="AI27" s="59"/>
      <c r="AJ27" s="59"/>
      <c r="AK27" s="42"/>
      <c r="AL27" s="88"/>
    </row>
    <row r="28" spans="2:38" ht="13.5" thickBot="1" x14ac:dyDescent="0.25">
      <c r="B28" s="120"/>
      <c r="C28" s="120"/>
      <c r="D28" s="125"/>
      <c r="E28" s="145"/>
      <c r="F28" s="124"/>
      <c r="G28" s="145"/>
      <c r="H28" s="121"/>
      <c r="I28" s="124"/>
      <c r="J28" s="145"/>
      <c r="K28" s="123"/>
      <c r="L28" s="145"/>
      <c r="M28" s="124"/>
      <c r="N28" s="145"/>
      <c r="O28" s="121"/>
      <c r="P28" s="121"/>
      <c r="Q28" s="125"/>
      <c r="R28" s="146"/>
      <c r="S28" s="87"/>
      <c r="T28" s="87"/>
      <c r="W28" s="51"/>
      <c r="X28" s="51"/>
      <c r="Y28" s="52"/>
      <c r="Z28" s="54"/>
      <c r="AA28" s="105"/>
      <c r="AB28" s="55"/>
      <c r="AC28" s="54"/>
      <c r="AD28" s="105"/>
      <c r="AE28" s="53"/>
      <c r="AF28" s="105"/>
      <c r="AG28" s="54"/>
      <c r="AH28" s="105"/>
      <c r="AI28" s="55"/>
      <c r="AJ28" s="55"/>
      <c r="AK28" s="53"/>
      <c r="AL28" s="106"/>
    </row>
    <row r="29" spans="2:38" x14ac:dyDescent="0.2">
      <c r="F29" s="2"/>
      <c r="I29" s="44"/>
      <c r="Z29" s="2"/>
    </row>
    <row r="31" spans="2:38" ht="13.5" thickBot="1" x14ac:dyDescent="0.25">
      <c r="B31" s="107"/>
      <c r="C31" s="107"/>
      <c r="D31" s="107"/>
      <c r="E31" s="107"/>
      <c r="F31" s="297"/>
      <c r="G31" s="297"/>
      <c r="H31" s="107"/>
      <c r="I31" s="297"/>
      <c r="J31" s="297"/>
      <c r="K31" s="297"/>
      <c r="L31" s="297"/>
      <c r="M31" s="297"/>
      <c r="N31" s="297"/>
      <c r="O31" s="107"/>
      <c r="P31" s="107"/>
      <c r="Q31" s="297"/>
      <c r="R31" s="297"/>
      <c r="S31" s="107"/>
      <c r="T31" s="107"/>
      <c r="W31" s="107"/>
      <c r="X31" s="107"/>
      <c r="Y31" s="107"/>
      <c r="Z31" s="297"/>
      <c r="AA31" s="297"/>
      <c r="AB31" s="107"/>
      <c r="AC31" s="297"/>
      <c r="AD31" s="297"/>
      <c r="AE31" s="297"/>
      <c r="AF31" s="297"/>
      <c r="AG31" s="297"/>
      <c r="AH31" s="297"/>
      <c r="AI31" s="107"/>
      <c r="AJ31" s="107"/>
      <c r="AK31" s="297"/>
      <c r="AL31" s="297"/>
    </row>
    <row r="32" spans="2:38" x14ac:dyDescent="0.2">
      <c r="B32" s="298" t="s">
        <v>11</v>
      </c>
      <c r="C32" s="299"/>
      <c r="D32" s="300">
        <f>COUNT(E9:E28)</f>
        <v>13</v>
      </c>
      <c r="E32" s="301"/>
      <c r="F32" s="302">
        <f>COUNT(G9:G28)</f>
        <v>13</v>
      </c>
      <c r="G32" s="301"/>
      <c r="H32" s="16">
        <v>13</v>
      </c>
      <c r="I32" s="302">
        <f>COUNT(J9:J28)</f>
        <v>13</v>
      </c>
      <c r="J32" s="301"/>
      <c r="K32" s="302">
        <f>COUNT(L9:L28)</f>
        <v>13</v>
      </c>
      <c r="L32" s="301"/>
      <c r="M32" s="302">
        <f>COUNT(N9:N28)</f>
        <v>13</v>
      </c>
      <c r="N32" s="301"/>
      <c r="O32" s="16">
        <v>13</v>
      </c>
      <c r="P32" s="16">
        <v>12</v>
      </c>
      <c r="Q32" s="302">
        <v>13</v>
      </c>
      <c r="R32" s="311"/>
      <c r="S32" s="2">
        <v>13</v>
      </c>
      <c r="T32" s="2">
        <v>13</v>
      </c>
      <c r="W32" s="298" t="s">
        <v>11</v>
      </c>
      <c r="X32" s="299"/>
      <c r="Y32" s="16">
        <f>COUNT(Y11:Y28)</f>
        <v>0</v>
      </c>
      <c r="Z32" s="302">
        <f>COUNT(AA11:AA28)</f>
        <v>0</v>
      </c>
      <c r="AA32" s="301">
        <f>COUNT(AA11:AA28)</f>
        <v>0</v>
      </c>
      <c r="AB32" s="16">
        <f>COUNT(AB11:AB28)</f>
        <v>0</v>
      </c>
      <c r="AC32" s="302">
        <f>COUNT(AD11:AD28)</f>
        <v>0</v>
      </c>
      <c r="AD32" s="301"/>
      <c r="AE32" s="302">
        <f>COUNT(AF11:AF28)</f>
        <v>0</v>
      </c>
      <c r="AF32" s="301"/>
      <c r="AG32" s="302">
        <f>COUNT(AH11:AH28)</f>
        <v>0</v>
      </c>
      <c r="AH32" s="301"/>
      <c r="AI32" s="16">
        <f>COUNT(AI11:AI28)</f>
        <v>0</v>
      </c>
      <c r="AJ32" s="16">
        <f>COUNT(AJ11:AJ25)</f>
        <v>0</v>
      </c>
      <c r="AK32" s="302">
        <f>COUNT(AL11:AL28)</f>
        <v>0</v>
      </c>
      <c r="AL32" s="301"/>
    </row>
    <row r="33" spans="2:42" x14ac:dyDescent="0.2">
      <c r="B33" s="24"/>
      <c r="C33" s="25"/>
      <c r="D33" s="307"/>
      <c r="E33" s="308"/>
      <c r="F33" s="8"/>
      <c r="G33" s="9"/>
      <c r="H33" s="10"/>
      <c r="I33" s="309"/>
      <c r="J33" s="308"/>
      <c r="K33" s="309"/>
      <c r="L33" s="308"/>
      <c r="M33" s="309"/>
      <c r="N33" s="308"/>
      <c r="O33" s="10"/>
      <c r="P33" s="10"/>
      <c r="Q33" s="309"/>
      <c r="R33" s="310"/>
      <c r="S33" s="81"/>
      <c r="T33" s="81"/>
      <c r="W33" s="24"/>
      <c r="X33" s="25"/>
      <c r="Y33" s="7"/>
      <c r="Z33" s="8"/>
      <c r="AA33" s="9"/>
      <c r="AB33" s="10"/>
      <c r="AC33" s="309"/>
      <c r="AD33" s="308"/>
      <c r="AE33" s="309"/>
      <c r="AF33" s="308"/>
      <c r="AG33" s="309"/>
      <c r="AH33" s="308"/>
      <c r="AI33" s="10"/>
      <c r="AJ33" s="10"/>
      <c r="AK33" s="309"/>
      <c r="AL33" s="310"/>
    </row>
    <row r="34" spans="2:42" x14ac:dyDescent="0.2">
      <c r="B34" s="303" t="s">
        <v>12</v>
      </c>
      <c r="C34" s="304"/>
      <c r="D34" s="171" t="s">
        <v>10</v>
      </c>
      <c r="E34" s="12">
        <f>MIN(E11:E28)</f>
        <v>5</v>
      </c>
      <c r="F34" s="107"/>
      <c r="G34" s="12">
        <f>MIN(G11:G28)</f>
        <v>1</v>
      </c>
      <c r="H34" s="13">
        <f>MIN(H11:H28)</f>
        <v>6.92</v>
      </c>
      <c r="I34" s="305">
        <f>MIN(J11:J28)</f>
        <v>1</v>
      </c>
      <c r="J34" s="306"/>
      <c r="K34" s="107" t="s">
        <v>10</v>
      </c>
      <c r="L34" s="12">
        <f>MIN(L11:L28)</f>
        <v>5</v>
      </c>
      <c r="M34" s="12" t="s">
        <v>10</v>
      </c>
      <c r="N34" s="13">
        <f>MIN(N11:N28)</f>
        <v>3.2</v>
      </c>
      <c r="O34" s="13">
        <f>MIN(O11:O28)</f>
        <v>0.1</v>
      </c>
      <c r="P34" s="13">
        <f>MIN(P11:P28)</f>
        <v>0.06</v>
      </c>
      <c r="Q34" s="107" t="s">
        <v>10</v>
      </c>
      <c r="R34" s="17">
        <f>MIN(R11:R28)</f>
        <v>0.5</v>
      </c>
      <c r="S34" s="82">
        <f>MIN(S8:S26)</f>
        <v>57</v>
      </c>
      <c r="T34" s="82">
        <f>MIN(T8:T26)</f>
        <v>62</v>
      </c>
      <c r="W34" s="303" t="s">
        <v>12</v>
      </c>
      <c r="X34" s="304"/>
      <c r="Y34" s="11">
        <f>MIN(Y11:Y28)</f>
        <v>0</v>
      </c>
      <c r="Z34" s="107"/>
      <c r="AA34" s="12">
        <f>MIN(AA11:AA28)</f>
        <v>0</v>
      </c>
      <c r="AB34" s="13">
        <f>MIN(AB11:AB28)</f>
        <v>0</v>
      </c>
      <c r="AC34" s="305">
        <f>MIN(AD11:AD28)</f>
        <v>0</v>
      </c>
      <c r="AD34" s="306"/>
      <c r="AE34" s="107" t="s">
        <v>10</v>
      </c>
      <c r="AF34" s="12">
        <f>MIN(AF11:AF28)</f>
        <v>0</v>
      </c>
      <c r="AG34" s="12" t="s">
        <v>10</v>
      </c>
      <c r="AH34" s="13">
        <f>MIN(AH11:AH28)</f>
        <v>0</v>
      </c>
      <c r="AI34" s="13">
        <f>MIN(AI11:AI28)</f>
        <v>0</v>
      </c>
      <c r="AJ34" s="13">
        <f>MIN(AJ11:AJ25)</f>
        <v>0</v>
      </c>
      <c r="AK34" s="107" t="s">
        <v>10</v>
      </c>
      <c r="AL34" s="17">
        <f>MIN(AL11:AL28)</f>
        <v>0</v>
      </c>
    </row>
    <row r="35" spans="2:42" x14ac:dyDescent="0.2">
      <c r="B35" s="24"/>
      <c r="C35" s="25"/>
      <c r="D35" s="307"/>
      <c r="E35" s="308"/>
      <c r="F35" s="8"/>
      <c r="G35" s="9"/>
      <c r="H35" s="10"/>
      <c r="I35" s="309"/>
      <c r="J35" s="308"/>
      <c r="K35" s="309"/>
      <c r="L35" s="308"/>
      <c r="M35" s="309"/>
      <c r="N35" s="308"/>
      <c r="O35" s="10"/>
      <c r="P35" s="10"/>
      <c r="Q35" s="309"/>
      <c r="R35" s="310"/>
      <c r="S35" s="81"/>
      <c r="T35" s="81"/>
      <c r="W35" s="24"/>
      <c r="X35" s="25"/>
      <c r="Y35" s="7"/>
      <c r="Z35" s="8"/>
      <c r="AA35" s="9"/>
      <c r="AB35" s="10"/>
      <c r="AC35" s="309"/>
      <c r="AD35" s="308"/>
      <c r="AE35" s="309"/>
      <c r="AF35" s="308"/>
      <c r="AG35" s="309"/>
      <c r="AH35" s="308"/>
      <c r="AI35" s="10"/>
      <c r="AJ35" s="10"/>
      <c r="AK35" s="309"/>
      <c r="AL35" s="310"/>
    </row>
    <row r="36" spans="2:42" x14ac:dyDescent="0.2">
      <c r="B36" s="303" t="s">
        <v>13</v>
      </c>
      <c r="C36" s="304"/>
      <c r="D36" s="312">
        <f>SUM(E11:E28)/D32</f>
        <v>5</v>
      </c>
      <c r="E36" s="313">
        <f>SUM(E11:E31)/9</f>
        <v>7.2222222222222223</v>
      </c>
      <c r="F36" s="314">
        <f>SUM(G11:G28)/F32</f>
        <v>2.6923076923076925</v>
      </c>
      <c r="G36" s="313"/>
      <c r="H36" s="109">
        <f>SUM(H11:H28)/H32</f>
        <v>7.2107692307692313</v>
      </c>
      <c r="I36" s="314">
        <f>SUM(J11:J28)/I32</f>
        <v>61.769230769230766</v>
      </c>
      <c r="J36" s="313"/>
      <c r="K36" s="314">
        <f>SUM(L11:L28)/K32</f>
        <v>5</v>
      </c>
      <c r="L36" s="313">
        <f>SUM(L11:L31)/9</f>
        <v>7.2222222222222223</v>
      </c>
      <c r="M36" s="314">
        <f>SUM(N11:N28)/M32</f>
        <v>4.6615384615384619</v>
      </c>
      <c r="N36" s="313"/>
      <c r="O36" s="109">
        <f>SUM(O11:O28)/O32</f>
        <v>0.51384615384615395</v>
      </c>
      <c r="P36" s="167">
        <f>SUM(P11:P28)/P32</f>
        <v>4.9166666666666664E-2</v>
      </c>
      <c r="Q36" s="314">
        <f>SUM(R11:R28)/Q32</f>
        <v>0.57692307692307687</v>
      </c>
      <c r="R36" s="315"/>
      <c r="S36" s="140">
        <f>SUM(S8:S26)/S32</f>
        <v>64.769230769230774</v>
      </c>
      <c r="T36" s="140">
        <f>SUM(T8:T26)/T32</f>
        <v>69.461538461538467</v>
      </c>
      <c r="W36" s="303" t="s">
        <v>13</v>
      </c>
      <c r="X36" s="304"/>
      <c r="Y36" s="108" t="e">
        <f>SUM(Y11:Y28)/Y32</f>
        <v>#DIV/0!</v>
      </c>
      <c r="Z36" s="314" t="e">
        <f>SUM(AA11:AA28)/Z32</f>
        <v>#DIV/0!</v>
      </c>
      <c r="AA36" s="313"/>
      <c r="AB36" s="109" t="e">
        <f>SUM(AB11:AB28)/AB32</f>
        <v>#DIV/0!</v>
      </c>
      <c r="AC36" s="314" t="e">
        <f>SUM(AD11:AD28)/AC32</f>
        <v>#DIV/0!</v>
      </c>
      <c r="AD36" s="313"/>
      <c r="AE36" s="314" t="e">
        <f>SUM(AF11:AF28)/AE32</f>
        <v>#DIV/0!</v>
      </c>
      <c r="AF36" s="313">
        <f>SUM(AF11:AF31)/9</f>
        <v>0</v>
      </c>
      <c r="AG36" s="314" t="e">
        <f>SUM(AH11:AH28)/AG32</f>
        <v>#DIV/0!</v>
      </c>
      <c r="AH36" s="313"/>
      <c r="AI36" s="109" t="e">
        <f>SUM(AI11:AI28)/AI32</f>
        <v>#DIV/0!</v>
      </c>
      <c r="AJ36" s="109" t="e">
        <f>SUM(AJ11:AJ25)/AJ32</f>
        <v>#DIV/0!</v>
      </c>
      <c r="AK36" s="314" t="e">
        <f>SUM(AL11:AL28)/AK32</f>
        <v>#DIV/0!</v>
      </c>
      <c r="AL36" s="315"/>
    </row>
    <row r="37" spans="2:42" x14ac:dyDescent="0.2">
      <c r="B37" s="24"/>
      <c r="C37" s="25"/>
      <c r="D37" s="307"/>
      <c r="E37" s="308"/>
      <c r="F37" s="309"/>
      <c r="G37" s="308"/>
      <c r="H37" s="10"/>
      <c r="I37" s="309"/>
      <c r="J37" s="308"/>
      <c r="K37" s="309"/>
      <c r="L37" s="308"/>
      <c r="M37" s="309"/>
      <c r="N37" s="308"/>
      <c r="O37" s="10"/>
      <c r="P37" s="10"/>
      <c r="Q37" s="309"/>
      <c r="R37" s="310"/>
      <c r="S37" s="81"/>
      <c r="T37" s="81"/>
      <c r="W37" s="24"/>
      <c r="X37" s="25"/>
      <c r="Y37" s="7"/>
      <c r="Z37" s="309"/>
      <c r="AA37" s="308"/>
      <c r="AB37" s="10"/>
      <c r="AC37" s="309"/>
      <c r="AD37" s="308"/>
      <c r="AE37" s="309"/>
      <c r="AF37" s="308"/>
      <c r="AG37" s="309"/>
      <c r="AH37" s="308"/>
      <c r="AI37" s="10"/>
      <c r="AJ37" s="10"/>
      <c r="AK37" s="309"/>
      <c r="AL37" s="310"/>
    </row>
    <row r="38" spans="2:42" ht="13.5" thickBot="1" x14ac:dyDescent="0.25">
      <c r="B38" s="316" t="s">
        <v>14</v>
      </c>
      <c r="C38" s="317"/>
      <c r="D38" s="318">
        <f>MAX(E11:E28)</f>
        <v>5</v>
      </c>
      <c r="E38" s="319"/>
      <c r="F38" s="320">
        <f>MAX(G11:G28)</f>
        <v>6</v>
      </c>
      <c r="G38" s="319"/>
      <c r="H38" s="15">
        <f>MAX(H11:H28)</f>
        <v>7.62</v>
      </c>
      <c r="I38" s="320">
        <f>MAX(J11:J28)</f>
        <v>510</v>
      </c>
      <c r="J38" s="319"/>
      <c r="K38" s="320">
        <f>MAX(L11:L28)</f>
        <v>5</v>
      </c>
      <c r="L38" s="319"/>
      <c r="M38" s="320">
        <f>MAX(N11:N28)</f>
        <v>6.9</v>
      </c>
      <c r="N38" s="319"/>
      <c r="O38" s="15">
        <f>MAX(O11:O28)</f>
        <v>2.6</v>
      </c>
      <c r="P38" s="15">
        <f>MAX(P11:P28)</f>
        <v>0.31</v>
      </c>
      <c r="Q38" s="320">
        <f>MAX(R11:R28)</f>
        <v>1.5</v>
      </c>
      <c r="R38" s="321"/>
      <c r="S38" s="82">
        <f>MAX(S8:S26)</f>
        <v>74</v>
      </c>
      <c r="T38" s="82">
        <f>MAX(T8:T26)</f>
        <v>78</v>
      </c>
      <c r="W38" s="316" t="s">
        <v>14</v>
      </c>
      <c r="X38" s="317"/>
      <c r="Y38" s="14">
        <f>MAX(Y11:Y28)</f>
        <v>0</v>
      </c>
      <c r="Z38" s="320">
        <f>MAX(AA11:AA28)</f>
        <v>0</v>
      </c>
      <c r="AA38" s="319"/>
      <c r="AB38" s="15">
        <f>MAX(AB11:AB28)</f>
        <v>0</v>
      </c>
      <c r="AC38" s="320">
        <f>MAX(AD11:AD28)</f>
        <v>0</v>
      </c>
      <c r="AD38" s="319"/>
      <c r="AE38" s="320">
        <f>MAX(AF11:AF28)</f>
        <v>0</v>
      </c>
      <c r="AF38" s="319"/>
      <c r="AG38" s="320">
        <f>MAX(AH11:AH28)</f>
        <v>0</v>
      </c>
      <c r="AH38" s="319"/>
      <c r="AI38" s="15">
        <f>MAX(AI11:AI28)</f>
        <v>0</v>
      </c>
      <c r="AJ38" s="15">
        <f>MAX(AJ11:AJ25)</f>
        <v>0</v>
      </c>
      <c r="AK38" s="320">
        <f>MAX(AL11:AL28)</f>
        <v>0</v>
      </c>
      <c r="AL38" s="321"/>
    </row>
    <row r="40" spans="2:42" ht="13.5" hidden="1" thickBot="1" x14ac:dyDescent="0.25">
      <c r="X40" s="38">
        <v>0</v>
      </c>
    </row>
    <row r="41" spans="2:42" ht="13.5" hidden="1" thickBot="1" x14ac:dyDescent="0.25">
      <c r="Y41" s="129" t="e">
        <f>$X$40*Y36</f>
        <v>#DIV/0!</v>
      </c>
      <c r="Z41" s="322" t="e">
        <f>$X$40*Z36</f>
        <v>#DIV/0!</v>
      </c>
      <c r="AA41" s="323"/>
      <c r="AB41" s="129" t="e">
        <f>$X$40*AB36</f>
        <v>#DIV/0!</v>
      </c>
      <c r="AC41" s="322" t="e">
        <f>$X$40*AC36</f>
        <v>#DIV/0!</v>
      </c>
      <c r="AD41" s="323"/>
      <c r="AE41" s="322" t="e">
        <f>$X$40*AE36</f>
        <v>#DIV/0!</v>
      </c>
      <c r="AF41" s="323"/>
      <c r="AG41" s="322" t="e">
        <f>$X$40*AG36</f>
        <v>#DIV/0!</v>
      </c>
      <c r="AH41" s="323"/>
      <c r="AI41" s="129" t="e">
        <f>$X$40*AI36</f>
        <v>#DIV/0!</v>
      </c>
      <c r="AJ41" s="129" t="e">
        <f>$X$40*AJ36</f>
        <v>#DIV/0!</v>
      </c>
      <c r="AK41" s="322" t="e">
        <f>$X$40*AK36</f>
        <v>#DIV/0!</v>
      </c>
      <c r="AL41" s="323"/>
    </row>
    <row r="42" spans="2:42" ht="38.25" customHeight="1" x14ac:dyDescent="0.25">
      <c r="D42" s="18" t="s">
        <v>17</v>
      </c>
      <c r="E42" s="18"/>
      <c r="F42" s="5"/>
      <c r="O42" s="279" t="s">
        <v>18</v>
      </c>
      <c r="P42" s="279"/>
      <c r="Q42" s="19"/>
      <c r="R42" s="22"/>
      <c r="S42" s="22"/>
      <c r="T42" s="22"/>
      <c r="Z42" s="18" t="s">
        <v>17</v>
      </c>
      <c r="AA42" s="18"/>
      <c r="AB42" s="5"/>
      <c r="AK42" s="279" t="s">
        <v>18</v>
      </c>
      <c r="AL42" s="279"/>
      <c r="AM42" s="19"/>
      <c r="AN42" s="22"/>
      <c r="AO42" s="22"/>
      <c r="AP42" s="22"/>
    </row>
    <row r="43" spans="2:42" ht="16.5" thickBot="1" x14ac:dyDescent="0.3">
      <c r="D43" s="18" t="s">
        <v>0</v>
      </c>
      <c r="E43" s="18"/>
      <c r="F43" s="5"/>
      <c r="O43" s="19"/>
      <c r="P43" s="19"/>
      <c r="Q43" s="19"/>
      <c r="R43" s="22"/>
      <c r="S43" s="22"/>
      <c r="T43" s="22"/>
      <c r="Z43" s="18" t="s">
        <v>0</v>
      </c>
      <c r="AA43" s="18"/>
      <c r="AB43" s="5"/>
      <c r="AK43" s="19"/>
      <c r="AL43" s="19"/>
      <c r="AM43" s="19"/>
      <c r="AN43" s="22"/>
      <c r="AO43" s="22"/>
      <c r="AP43" s="22"/>
    </row>
    <row r="44" spans="2:42" ht="16.5" thickBot="1" x14ac:dyDescent="0.3">
      <c r="B44"/>
      <c r="D44" s="18" t="s">
        <v>1</v>
      </c>
      <c r="E44" s="18"/>
      <c r="F44" s="5"/>
      <c r="H44" s="280">
        <v>2</v>
      </c>
      <c r="I44" s="281"/>
      <c r="X44"/>
      <c r="Z44" s="18"/>
      <c r="AB44" s="5"/>
      <c r="AN44" s="2"/>
    </row>
    <row r="45" spans="2:42" ht="16.5" thickBot="1" x14ac:dyDescent="0.3">
      <c r="D45" s="18" t="s">
        <v>2</v>
      </c>
      <c r="E45" s="18"/>
      <c r="F45" s="5"/>
      <c r="H45" s="280" t="s">
        <v>48</v>
      </c>
      <c r="I45" s="281"/>
      <c r="Z45" s="2"/>
      <c r="AA45" s="18" t="s">
        <v>46</v>
      </c>
      <c r="AK45"/>
      <c r="AL45"/>
      <c r="AM45"/>
    </row>
    <row r="46" spans="2:42" ht="16.5" thickBot="1" x14ac:dyDescent="0.3">
      <c r="D46" s="18" t="s">
        <v>19</v>
      </c>
      <c r="E46" s="18"/>
      <c r="F46" s="5"/>
      <c r="H46" s="280" t="s">
        <v>20</v>
      </c>
      <c r="I46" s="281"/>
      <c r="Z46" s="2"/>
      <c r="AK46"/>
      <c r="AL46"/>
      <c r="AM46"/>
    </row>
    <row r="47" spans="2:42" ht="16.5" thickBot="1" x14ac:dyDescent="0.3">
      <c r="D47" s="18" t="s">
        <v>21</v>
      </c>
      <c r="E47" s="18"/>
      <c r="F47" s="5"/>
      <c r="H47" s="287"/>
      <c r="I47" s="288"/>
      <c r="Z47" s="2"/>
      <c r="AK47"/>
      <c r="AL47"/>
      <c r="AM47"/>
    </row>
    <row r="48" spans="2:42" ht="13.5" thickBot="1" x14ac:dyDescent="0.25">
      <c r="Z48" s="2"/>
      <c r="AB48" s="6"/>
      <c r="AN48" s="2"/>
      <c r="AO48" s="2"/>
      <c r="AP48" s="2"/>
    </row>
    <row r="49" spans="2:39" s="1" customFormat="1" ht="65.25" customHeight="1" thickBot="1" x14ac:dyDescent="0.25">
      <c r="B49" s="23" t="s">
        <v>22</v>
      </c>
      <c r="C49" s="66" t="s">
        <v>35</v>
      </c>
      <c r="D49" s="290" t="s">
        <v>23</v>
      </c>
      <c r="E49" s="291"/>
      <c r="F49" s="292" t="s">
        <v>3</v>
      </c>
      <c r="G49" s="291"/>
      <c r="H49" s="4" t="s">
        <v>4</v>
      </c>
      <c r="I49" s="292" t="s">
        <v>5</v>
      </c>
      <c r="J49" s="291"/>
      <c r="K49" s="292" t="s">
        <v>6</v>
      </c>
      <c r="L49" s="291"/>
      <c r="M49" s="292" t="s">
        <v>7</v>
      </c>
      <c r="N49" s="291"/>
      <c r="O49" s="3" t="s">
        <v>8</v>
      </c>
      <c r="P49" s="3" t="s">
        <v>27</v>
      </c>
      <c r="Q49" s="292" t="s">
        <v>9</v>
      </c>
      <c r="R49" s="293"/>
      <c r="S49" s="79" t="s">
        <v>37</v>
      </c>
      <c r="T49" s="79" t="s">
        <v>38</v>
      </c>
      <c r="X49" s="23" t="s">
        <v>22</v>
      </c>
      <c r="Y49" s="66" t="s">
        <v>35</v>
      </c>
      <c r="Z49" s="290" t="s">
        <v>23</v>
      </c>
      <c r="AA49" s="291"/>
      <c r="AB49" s="292" t="s">
        <v>3</v>
      </c>
      <c r="AC49" s="291"/>
      <c r="AD49" s="4" t="s">
        <v>4</v>
      </c>
      <c r="AE49" s="292" t="s">
        <v>8</v>
      </c>
      <c r="AF49" s="293"/>
    </row>
    <row r="50" spans="2:39" s="1" customFormat="1" ht="15.75" customHeight="1" x14ac:dyDescent="0.2">
      <c r="B50" s="282"/>
      <c r="C50" s="282"/>
      <c r="D50" s="284" t="s">
        <v>24</v>
      </c>
      <c r="E50" s="285"/>
      <c r="F50" s="285"/>
      <c r="G50" s="285"/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6"/>
      <c r="S50" s="2"/>
      <c r="T50" s="2"/>
      <c r="X50" s="282"/>
      <c r="Y50" s="282"/>
      <c r="Z50" s="284"/>
      <c r="AA50" s="285"/>
      <c r="AB50" s="285"/>
      <c r="AC50" s="285"/>
      <c r="AD50" s="285"/>
      <c r="AE50" s="285"/>
      <c r="AF50" s="286"/>
      <c r="AG50"/>
      <c r="AH50"/>
      <c r="AI50"/>
      <c r="AJ50" s="2"/>
      <c r="AK50" s="2"/>
    </row>
    <row r="51" spans="2:39" s="1" customFormat="1" ht="13.5" thickBot="1" x14ac:dyDescent="0.25">
      <c r="B51" s="283"/>
      <c r="C51" s="283"/>
      <c r="D51" s="294" t="s">
        <v>25</v>
      </c>
      <c r="E51" s="295"/>
      <c r="F51" s="295"/>
      <c r="G51" s="295"/>
      <c r="H51" s="295"/>
      <c r="I51" s="295"/>
      <c r="J51" s="295"/>
      <c r="K51" s="295"/>
      <c r="L51" s="295"/>
      <c r="M51" s="295"/>
      <c r="N51" s="295"/>
      <c r="O51" s="295"/>
      <c r="P51" s="295"/>
      <c r="Q51" s="295"/>
      <c r="R51" s="296"/>
      <c r="S51" s="2"/>
      <c r="T51" s="2"/>
      <c r="X51" s="283"/>
      <c r="Y51" s="283"/>
      <c r="Z51" s="371"/>
      <c r="AA51" s="372"/>
      <c r="AB51" s="372"/>
      <c r="AC51" s="372"/>
      <c r="AD51" s="372"/>
      <c r="AE51" s="372"/>
      <c r="AF51" s="373"/>
      <c r="AG51"/>
      <c r="AH51"/>
      <c r="AI51"/>
      <c r="AJ51" s="2"/>
      <c r="AK51" s="2"/>
    </row>
    <row r="52" spans="2:39" x14ac:dyDescent="0.2">
      <c r="B52" s="118">
        <v>44671</v>
      </c>
      <c r="C52" s="118">
        <v>44687</v>
      </c>
      <c r="D52" s="152"/>
      <c r="E52" s="143">
        <v>6</v>
      </c>
      <c r="F52" s="128"/>
      <c r="G52" s="143">
        <v>10</v>
      </c>
      <c r="H52" s="127">
        <v>7.64</v>
      </c>
      <c r="I52" s="128"/>
      <c r="J52" s="143">
        <v>700</v>
      </c>
      <c r="K52" s="153" t="s">
        <v>10</v>
      </c>
      <c r="L52" s="143">
        <v>5</v>
      </c>
      <c r="M52" s="128"/>
      <c r="N52" s="143">
        <v>3.4</v>
      </c>
      <c r="O52" s="127">
        <v>0.5</v>
      </c>
      <c r="P52" s="154" t="s">
        <v>45</v>
      </c>
      <c r="Q52" s="155" t="s">
        <v>10</v>
      </c>
      <c r="R52" s="144">
        <v>0.5</v>
      </c>
      <c r="S52" s="87">
        <v>62</v>
      </c>
      <c r="T52" s="87">
        <v>66</v>
      </c>
      <c r="U52" s="107"/>
      <c r="X52" s="28">
        <v>44306</v>
      </c>
      <c r="Y52" s="75">
        <v>44320</v>
      </c>
      <c r="Z52" s="72"/>
      <c r="AA52" s="84">
        <v>231</v>
      </c>
      <c r="AB52" s="147"/>
      <c r="AC52" s="148">
        <v>423</v>
      </c>
      <c r="AD52" s="149">
        <v>7.64</v>
      </c>
      <c r="AE52" s="117"/>
      <c r="AF52" s="86">
        <v>4.5999999999999996</v>
      </c>
      <c r="AG52"/>
      <c r="AH52"/>
      <c r="AI52"/>
      <c r="AJ52"/>
      <c r="AK52"/>
      <c r="AL52"/>
      <c r="AM52"/>
    </row>
    <row r="53" spans="2:39" x14ac:dyDescent="0.2">
      <c r="B53" s="118">
        <v>44707</v>
      </c>
      <c r="C53" s="118">
        <v>44736</v>
      </c>
      <c r="D53" s="152" t="s">
        <v>10</v>
      </c>
      <c r="E53" s="143">
        <v>5</v>
      </c>
      <c r="F53" s="128"/>
      <c r="G53" s="143">
        <v>3</v>
      </c>
      <c r="H53" s="127">
        <v>6.85</v>
      </c>
      <c r="I53" s="157" t="s">
        <v>47</v>
      </c>
      <c r="J53" s="156">
        <v>1</v>
      </c>
      <c r="K53" s="153" t="s">
        <v>10</v>
      </c>
      <c r="L53" s="143">
        <v>5</v>
      </c>
      <c r="M53" s="128"/>
      <c r="N53" s="143">
        <v>7.2</v>
      </c>
      <c r="O53" s="127">
        <v>3.5</v>
      </c>
      <c r="P53" s="127">
        <v>0.21</v>
      </c>
      <c r="Q53" s="155" t="s">
        <v>10</v>
      </c>
      <c r="R53" s="144">
        <v>0.5</v>
      </c>
      <c r="S53" s="87">
        <v>69</v>
      </c>
      <c r="T53" s="87">
        <v>73</v>
      </c>
      <c r="U53" s="107"/>
      <c r="X53" s="30"/>
      <c r="Y53" s="30"/>
      <c r="Z53" s="72"/>
      <c r="AA53" s="89"/>
      <c r="AB53" s="35"/>
      <c r="AC53" s="89"/>
      <c r="AD53" s="41"/>
      <c r="AE53" s="36"/>
      <c r="AF53" s="91"/>
      <c r="AG53"/>
      <c r="AH53"/>
      <c r="AI53"/>
      <c r="AJ53"/>
      <c r="AK53"/>
      <c r="AL53"/>
      <c r="AM53"/>
    </row>
    <row r="54" spans="2:39" x14ac:dyDescent="0.2">
      <c r="B54" s="118">
        <v>44733</v>
      </c>
      <c r="C54" s="118">
        <v>44750</v>
      </c>
      <c r="D54" s="152" t="s">
        <v>10</v>
      </c>
      <c r="E54" s="156">
        <v>5</v>
      </c>
      <c r="F54" s="153"/>
      <c r="G54" s="156">
        <v>4</v>
      </c>
      <c r="H54" s="154">
        <v>7.33</v>
      </c>
      <c r="I54" s="153" t="s">
        <v>26</v>
      </c>
      <c r="J54" s="156">
        <v>1</v>
      </c>
      <c r="K54" s="153" t="s">
        <v>10</v>
      </c>
      <c r="L54" s="156">
        <v>5</v>
      </c>
      <c r="M54" s="153"/>
      <c r="N54" s="156">
        <v>9.1</v>
      </c>
      <c r="O54" s="154">
        <v>0.36</v>
      </c>
      <c r="P54" s="154" t="s">
        <v>45</v>
      </c>
      <c r="Q54" s="155"/>
      <c r="R54" s="159">
        <v>2.4</v>
      </c>
      <c r="S54" s="170">
        <v>76</v>
      </c>
      <c r="T54" s="170">
        <v>80</v>
      </c>
      <c r="U54" s="107"/>
      <c r="X54" s="32"/>
      <c r="Y54" s="32"/>
      <c r="Z54" s="72"/>
      <c r="AA54" s="96"/>
      <c r="AB54" s="35"/>
      <c r="AC54" s="89"/>
      <c r="AD54" s="41"/>
      <c r="AE54" s="36"/>
      <c r="AF54" s="91"/>
      <c r="AG54"/>
      <c r="AH54"/>
      <c r="AI54"/>
      <c r="AJ54"/>
      <c r="AK54"/>
      <c r="AL54"/>
      <c r="AM54"/>
    </row>
    <row r="55" spans="2:39" x14ac:dyDescent="0.2">
      <c r="B55" s="118">
        <v>44755</v>
      </c>
      <c r="C55" s="118">
        <v>44771</v>
      </c>
      <c r="D55" s="152" t="s">
        <v>10</v>
      </c>
      <c r="E55" s="143">
        <v>5</v>
      </c>
      <c r="F55" s="122"/>
      <c r="G55" s="143">
        <v>2</v>
      </c>
      <c r="H55" s="165">
        <v>7.54</v>
      </c>
      <c r="I55" s="153" t="s">
        <v>26</v>
      </c>
      <c r="J55" s="160">
        <v>8</v>
      </c>
      <c r="K55" s="153" t="s">
        <v>10</v>
      </c>
      <c r="L55" s="143">
        <v>5</v>
      </c>
      <c r="M55" s="122"/>
      <c r="N55" s="143">
        <v>7.3</v>
      </c>
      <c r="O55" s="127">
        <v>0.17</v>
      </c>
      <c r="P55" s="154" t="s">
        <v>45</v>
      </c>
      <c r="Q55" s="119"/>
      <c r="R55" s="144">
        <v>2.4</v>
      </c>
      <c r="S55" s="87">
        <v>74</v>
      </c>
      <c r="T55" s="87">
        <v>78</v>
      </c>
      <c r="U55" s="107"/>
      <c r="X55" s="26"/>
      <c r="Y55" s="26"/>
      <c r="Z55" s="56"/>
      <c r="AA55" s="69"/>
      <c r="AB55" s="35"/>
      <c r="AC55" s="89"/>
      <c r="AD55" s="41"/>
      <c r="AE55" s="36"/>
      <c r="AF55" s="91"/>
      <c r="AG55"/>
      <c r="AH55"/>
      <c r="AI55"/>
      <c r="AJ55"/>
      <c r="AK55"/>
      <c r="AL55"/>
      <c r="AM55"/>
    </row>
    <row r="56" spans="2:39" x14ac:dyDescent="0.2">
      <c r="B56" s="118">
        <v>44790</v>
      </c>
      <c r="C56" s="118">
        <v>44802</v>
      </c>
      <c r="D56" s="152" t="s">
        <v>10</v>
      </c>
      <c r="E56" s="143">
        <v>5</v>
      </c>
      <c r="F56" s="122"/>
      <c r="G56" s="143">
        <v>1</v>
      </c>
      <c r="H56" s="127">
        <v>7.46</v>
      </c>
      <c r="I56" s="122"/>
      <c r="J56" s="143">
        <v>100</v>
      </c>
      <c r="K56" s="166" t="s">
        <v>10</v>
      </c>
      <c r="L56" s="143">
        <v>5</v>
      </c>
      <c r="M56" s="122"/>
      <c r="N56" s="143">
        <v>6.2</v>
      </c>
      <c r="O56" s="127">
        <v>0.4</v>
      </c>
      <c r="P56" s="154" t="s">
        <v>49</v>
      </c>
      <c r="Q56" s="119"/>
      <c r="R56" s="144">
        <v>1</v>
      </c>
      <c r="S56" s="87">
        <v>72</v>
      </c>
      <c r="T56" s="87">
        <v>76</v>
      </c>
      <c r="U56" s="107"/>
      <c r="X56" s="30"/>
      <c r="Y56" s="30"/>
      <c r="Z56" s="37"/>
      <c r="AA56" s="89"/>
      <c r="AB56" s="35"/>
      <c r="AC56" s="89"/>
      <c r="AD56" s="41"/>
      <c r="AE56" s="36"/>
      <c r="AF56" s="91"/>
      <c r="AG56"/>
      <c r="AH56"/>
      <c r="AI56"/>
      <c r="AJ56"/>
      <c r="AK56"/>
      <c r="AL56"/>
      <c r="AM56"/>
    </row>
    <row r="57" spans="2:39" x14ac:dyDescent="0.2">
      <c r="B57" s="118">
        <v>44811</v>
      </c>
      <c r="C57" s="118">
        <v>44824</v>
      </c>
      <c r="D57" s="152" t="s">
        <v>10</v>
      </c>
      <c r="E57" s="143">
        <v>5</v>
      </c>
      <c r="F57" s="122"/>
      <c r="G57" s="143">
        <v>2</v>
      </c>
      <c r="H57" s="127">
        <v>7.67</v>
      </c>
      <c r="I57" s="153" t="s">
        <v>10</v>
      </c>
      <c r="J57" s="168">
        <v>1</v>
      </c>
      <c r="K57" s="153" t="s">
        <v>10</v>
      </c>
      <c r="L57" s="143">
        <v>5</v>
      </c>
      <c r="M57" s="122"/>
      <c r="N57" s="143">
        <v>6.6</v>
      </c>
      <c r="O57" s="127">
        <v>0.57999999999999996</v>
      </c>
      <c r="P57" s="154" t="s">
        <v>45</v>
      </c>
      <c r="Q57" s="119"/>
      <c r="R57" s="144">
        <v>1</v>
      </c>
      <c r="S57" s="87">
        <v>73</v>
      </c>
      <c r="T57" s="87">
        <v>76</v>
      </c>
      <c r="U57" s="107"/>
      <c r="X57" s="28"/>
      <c r="Y57" s="28"/>
      <c r="Z57" s="76"/>
      <c r="AA57" s="93"/>
      <c r="AB57" s="39"/>
      <c r="AC57" s="93"/>
      <c r="AD57" s="58"/>
      <c r="AE57" s="40"/>
      <c r="AF57" s="94"/>
      <c r="AG57"/>
      <c r="AH57"/>
      <c r="AI57"/>
      <c r="AJ57"/>
      <c r="AK57"/>
      <c r="AL57"/>
      <c r="AM57"/>
    </row>
    <row r="58" spans="2:39" x14ac:dyDescent="0.2">
      <c r="B58" s="118">
        <v>44853</v>
      </c>
      <c r="C58" s="118">
        <v>44867</v>
      </c>
      <c r="D58" s="152" t="s">
        <v>10</v>
      </c>
      <c r="E58" s="143">
        <v>5</v>
      </c>
      <c r="F58" s="122"/>
      <c r="G58" s="143">
        <v>3</v>
      </c>
      <c r="H58" s="127">
        <v>7.68</v>
      </c>
      <c r="I58" s="153" t="s">
        <v>26</v>
      </c>
      <c r="J58" s="169">
        <v>2</v>
      </c>
      <c r="K58" s="155" t="s">
        <v>10</v>
      </c>
      <c r="L58" s="143">
        <v>5</v>
      </c>
      <c r="M58" s="122"/>
      <c r="N58" s="143">
        <v>6.3</v>
      </c>
      <c r="O58" s="127">
        <v>0.28000000000000003</v>
      </c>
      <c r="P58" s="127">
        <v>0.28000000000000003</v>
      </c>
      <c r="Q58" s="119"/>
      <c r="R58" s="144">
        <v>1</v>
      </c>
      <c r="S58" s="87">
        <v>73</v>
      </c>
      <c r="T58" s="87">
        <v>77</v>
      </c>
      <c r="U58" s="107"/>
      <c r="X58" s="26"/>
      <c r="Y58" s="26"/>
      <c r="Z58" s="56"/>
      <c r="AA58" s="93"/>
      <c r="AB58" s="39"/>
      <c r="AC58" s="93"/>
      <c r="AD58" s="58"/>
      <c r="AE58" s="40"/>
      <c r="AF58" s="94"/>
      <c r="AG58"/>
      <c r="AH58"/>
      <c r="AI58"/>
      <c r="AJ58"/>
      <c r="AK58"/>
      <c r="AL58"/>
      <c r="AM58"/>
    </row>
    <row r="59" spans="2:39" x14ac:dyDescent="0.2">
      <c r="B59" s="118">
        <v>44886</v>
      </c>
      <c r="C59" s="118">
        <v>44896</v>
      </c>
      <c r="D59" s="152" t="s">
        <v>10</v>
      </c>
      <c r="E59" s="143">
        <v>5</v>
      </c>
      <c r="F59" s="153"/>
      <c r="G59" s="156">
        <v>2</v>
      </c>
      <c r="H59" s="154">
        <v>8.02</v>
      </c>
      <c r="I59" s="153" t="s">
        <v>26</v>
      </c>
      <c r="J59" s="160">
        <v>2</v>
      </c>
      <c r="K59" s="155" t="s">
        <v>10</v>
      </c>
      <c r="L59" s="143">
        <v>5</v>
      </c>
      <c r="M59" s="153"/>
      <c r="N59" s="156">
        <v>5.3</v>
      </c>
      <c r="O59" s="154">
        <v>0.23</v>
      </c>
      <c r="P59" s="154">
        <v>0.12</v>
      </c>
      <c r="Q59" s="155" t="s">
        <v>10</v>
      </c>
      <c r="R59" s="144">
        <v>0.5</v>
      </c>
      <c r="S59" s="170">
        <v>71</v>
      </c>
      <c r="T59" s="170">
        <v>75</v>
      </c>
      <c r="U59" s="107"/>
      <c r="X59" s="32"/>
      <c r="Y59" s="32"/>
      <c r="Z59" s="56"/>
      <c r="AA59" s="96"/>
      <c r="AB59" s="45"/>
      <c r="AC59" s="96"/>
      <c r="AD59" s="60"/>
      <c r="AE59" s="71"/>
      <c r="AF59" s="86"/>
      <c r="AG59"/>
      <c r="AH59"/>
      <c r="AI59"/>
      <c r="AJ59"/>
      <c r="AK59"/>
      <c r="AL59"/>
      <c r="AM59"/>
    </row>
    <row r="60" spans="2:39" x14ac:dyDescent="0.2">
      <c r="B60" s="118">
        <v>44902</v>
      </c>
      <c r="C60" s="118">
        <v>44915</v>
      </c>
      <c r="D60" s="152" t="s">
        <v>10</v>
      </c>
      <c r="E60" s="143">
        <v>5</v>
      </c>
      <c r="F60" s="153"/>
      <c r="G60" s="156">
        <v>2</v>
      </c>
      <c r="H60" s="154">
        <v>9.1</v>
      </c>
      <c r="I60" s="153" t="s">
        <v>26</v>
      </c>
      <c r="J60" s="160">
        <v>1</v>
      </c>
      <c r="K60" s="155" t="s">
        <v>10</v>
      </c>
      <c r="L60" s="143">
        <v>5</v>
      </c>
      <c r="M60" s="153"/>
      <c r="N60" s="156">
        <v>4.5</v>
      </c>
      <c r="O60" s="154">
        <v>0.36</v>
      </c>
      <c r="P60" s="154" t="s">
        <v>45</v>
      </c>
      <c r="Q60" s="155" t="s">
        <v>10</v>
      </c>
      <c r="R60" s="144">
        <v>0.5</v>
      </c>
      <c r="S60" s="170">
        <v>72</v>
      </c>
      <c r="T60" s="170">
        <v>76</v>
      </c>
      <c r="U60" s="107"/>
      <c r="X60" s="32"/>
      <c r="Y60" s="32"/>
      <c r="Z60" s="56"/>
      <c r="AA60" s="96"/>
      <c r="AB60" s="45"/>
      <c r="AC60" s="96"/>
      <c r="AD60" s="60"/>
      <c r="AE60" s="71"/>
      <c r="AF60" s="86"/>
      <c r="AG60"/>
      <c r="AH60"/>
      <c r="AI60"/>
      <c r="AJ60"/>
      <c r="AK60"/>
      <c r="AL60"/>
      <c r="AM60"/>
    </row>
    <row r="61" spans="2:39" x14ac:dyDescent="0.2">
      <c r="B61" s="118">
        <v>44943</v>
      </c>
      <c r="C61" s="118">
        <v>44944</v>
      </c>
      <c r="D61" s="152" t="s">
        <v>10</v>
      </c>
      <c r="E61" s="143">
        <v>5</v>
      </c>
      <c r="F61" s="122"/>
      <c r="G61" s="143">
        <v>4</v>
      </c>
      <c r="H61" s="127">
        <v>8.64</v>
      </c>
      <c r="I61" s="153" t="s">
        <v>26</v>
      </c>
      <c r="J61" s="160">
        <v>3</v>
      </c>
      <c r="K61" s="155" t="s">
        <v>10</v>
      </c>
      <c r="L61" s="143">
        <v>5</v>
      </c>
      <c r="M61" s="122"/>
      <c r="N61" s="143">
        <v>4.3</v>
      </c>
      <c r="O61" s="127">
        <v>0.22</v>
      </c>
      <c r="P61" s="154" t="s">
        <v>45</v>
      </c>
      <c r="Q61" s="155" t="s">
        <v>10</v>
      </c>
      <c r="R61" s="144">
        <v>0.5</v>
      </c>
      <c r="S61" s="87">
        <v>68</v>
      </c>
      <c r="T61" s="87">
        <v>73</v>
      </c>
      <c r="U61" s="107"/>
      <c r="X61" s="30"/>
      <c r="Y61" s="30"/>
      <c r="Z61" s="56"/>
      <c r="AA61" s="69"/>
      <c r="AB61" s="42"/>
      <c r="AC61" s="69"/>
      <c r="AD61" s="59"/>
      <c r="AE61" s="42"/>
      <c r="AF61" s="88"/>
      <c r="AG61"/>
      <c r="AH61"/>
      <c r="AI61"/>
      <c r="AJ61"/>
      <c r="AK61"/>
      <c r="AL61"/>
      <c r="AM61"/>
    </row>
    <row r="62" spans="2:39" x14ac:dyDescent="0.2">
      <c r="B62" s="118">
        <v>44972</v>
      </c>
      <c r="C62" s="118">
        <v>44991</v>
      </c>
      <c r="D62" s="152" t="s">
        <v>10</v>
      </c>
      <c r="E62" s="143">
        <v>5</v>
      </c>
      <c r="F62" s="122"/>
      <c r="G62" s="143">
        <v>1</v>
      </c>
      <c r="H62" s="127">
        <v>7.64</v>
      </c>
      <c r="I62" s="122"/>
      <c r="J62" s="143">
        <v>24</v>
      </c>
      <c r="K62" s="155" t="s">
        <v>10</v>
      </c>
      <c r="L62" s="143">
        <v>5</v>
      </c>
      <c r="M62" s="122"/>
      <c r="N62" s="143">
        <v>4.4000000000000004</v>
      </c>
      <c r="O62" s="127">
        <v>0.32</v>
      </c>
      <c r="P62" s="154" t="s">
        <v>45</v>
      </c>
      <c r="Q62" s="155" t="s">
        <v>10</v>
      </c>
      <c r="R62" s="144">
        <v>0.5</v>
      </c>
      <c r="S62" s="87">
        <v>67</v>
      </c>
      <c r="T62" s="87">
        <v>72</v>
      </c>
      <c r="U62" s="107"/>
      <c r="X62" s="32"/>
      <c r="Y62" s="32"/>
      <c r="Z62" s="97"/>
      <c r="AA62" s="96"/>
      <c r="AB62" s="45"/>
      <c r="AC62" s="96"/>
      <c r="AD62" s="60"/>
      <c r="AE62" s="45"/>
      <c r="AF62" s="98"/>
      <c r="AG62"/>
      <c r="AH62"/>
      <c r="AI62"/>
      <c r="AJ62"/>
      <c r="AK62"/>
      <c r="AL62"/>
      <c r="AM62"/>
    </row>
    <row r="63" spans="2:39" x14ac:dyDescent="0.2">
      <c r="B63" s="118">
        <v>45007</v>
      </c>
      <c r="C63" s="118">
        <v>45020</v>
      </c>
      <c r="D63" s="152" t="s">
        <v>10</v>
      </c>
      <c r="E63" s="143">
        <v>5</v>
      </c>
      <c r="F63" s="122"/>
      <c r="G63" s="143">
        <v>14</v>
      </c>
      <c r="H63" s="127">
        <v>8.92</v>
      </c>
      <c r="I63" s="122"/>
      <c r="J63" s="143">
        <v>41</v>
      </c>
      <c r="K63" s="155" t="s">
        <v>10</v>
      </c>
      <c r="L63" s="143">
        <v>5</v>
      </c>
      <c r="M63" s="122"/>
      <c r="N63" s="143">
        <v>3.1</v>
      </c>
      <c r="O63" s="127">
        <v>1</v>
      </c>
      <c r="P63" s="127">
        <v>0.32</v>
      </c>
      <c r="Q63" s="155" t="s">
        <v>10</v>
      </c>
      <c r="R63" s="144">
        <v>0.5</v>
      </c>
      <c r="S63" s="87">
        <v>62</v>
      </c>
      <c r="T63" s="87">
        <v>67</v>
      </c>
      <c r="U63" s="107"/>
      <c r="X63" s="32"/>
      <c r="Y63" s="32"/>
      <c r="Z63" s="97"/>
      <c r="AA63" s="96"/>
      <c r="AB63" s="45"/>
      <c r="AC63" s="96"/>
      <c r="AD63" s="60"/>
      <c r="AE63" s="45"/>
      <c r="AF63" s="98"/>
      <c r="AG63"/>
      <c r="AH63"/>
      <c r="AI63"/>
      <c r="AJ63"/>
      <c r="AK63"/>
      <c r="AL63"/>
      <c r="AM63"/>
    </row>
    <row r="64" spans="2:39" x14ac:dyDescent="0.2">
      <c r="B64" s="118">
        <v>45028</v>
      </c>
      <c r="C64" s="118">
        <v>45042</v>
      </c>
      <c r="D64" s="152" t="s">
        <v>10</v>
      </c>
      <c r="E64" s="143">
        <v>5</v>
      </c>
      <c r="F64" s="122"/>
      <c r="G64" s="143">
        <v>3</v>
      </c>
      <c r="H64" s="127">
        <v>7.75</v>
      </c>
      <c r="I64" s="157"/>
      <c r="J64" s="156">
        <v>39</v>
      </c>
      <c r="K64" s="155" t="s">
        <v>10</v>
      </c>
      <c r="L64" s="143">
        <v>5</v>
      </c>
      <c r="M64" s="122"/>
      <c r="N64" s="143">
        <v>7.2</v>
      </c>
      <c r="O64" s="127">
        <v>1.5</v>
      </c>
      <c r="P64" s="127">
        <v>0.22</v>
      </c>
      <c r="Q64" s="119"/>
      <c r="R64" s="144">
        <v>3.5</v>
      </c>
      <c r="S64" s="87">
        <v>67</v>
      </c>
      <c r="T64" s="87">
        <v>71</v>
      </c>
      <c r="U64" s="107"/>
      <c r="X64" s="30"/>
      <c r="Y64" s="30"/>
      <c r="Z64" s="56"/>
      <c r="AA64" s="69"/>
      <c r="AB64" s="42"/>
      <c r="AC64" s="69"/>
      <c r="AD64" s="59"/>
      <c r="AE64" s="42"/>
      <c r="AF64" s="88"/>
      <c r="AG64"/>
      <c r="AH64"/>
      <c r="AI64"/>
      <c r="AJ64"/>
      <c r="AK64"/>
      <c r="AL64"/>
      <c r="AM64"/>
    </row>
    <row r="65" spans="2:39" x14ac:dyDescent="0.2">
      <c r="B65" s="118"/>
      <c r="C65" s="118"/>
      <c r="D65" s="152"/>
      <c r="E65" s="143"/>
      <c r="F65" s="128"/>
      <c r="G65" s="143"/>
      <c r="H65" s="127"/>
      <c r="I65" s="128"/>
      <c r="J65" s="143"/>
      <c r="K65" s="153"/>
      <c r="L65" s="143"/>
      <c r="M65" s="128"/>
      <c r="N65" s="143"/>
      <c r="O65" s="127"/>
      <c r="P65" s="154"/>
      <c r="Q65" s="155"/>
      <c r="R65" s="144"/>
      <c r="S65" s="87"/>
      <c r="T65" s="87"/>
      <c r="U65" s="107"/>
      <c r="X65" s="26"/>
      <c r="Y65" s="26"/>
      <c r="Z65" s="97"/>
      <c r="AA65" s="96"/>
      <c r="AB65" s="47"/>
      <c r="AC65" s="100"/>
      <c r="AD65" s="65"/>
      <c r="AE65" s="43"/>
      <c r="AF65" s="88"/>
      <c r="AG65"/>
      <c r="AH65"/>
      <c r="AI65"/>
      <c r="AJ65"/>
      <c r="AK65"/>
      <c r="AL65"/>
      <c r="AM65"/>
    </row>
    <row r="66" spans="2:39" x14ac:dyDescent="0.2">
      <c r="B66" s="118"/>
      <c r="C66" s="118"/>
      <c r="D66" s="152"/>
      <c r="E66" s="143"/>
      <c r="F66" s="128"/>
      <c r="G66" s="143"/>
      <c r="H66" s="127"/>
      <c r="I66" s="128"/>
      <c r="J66" s="143"/>
      <c r="K66" s="153"/>
      <c r="L66" s="143"/>
      <c r="M66" s="128"/>
      <c r="N66" s="143"/>
      <c r="O66" s="127"/>
      <c r="P66" s="154"/>
      <c r="Q66" s="155"/>
      <c r="R66" s="144"/>
      <c r="S66" s="87"/>
      <c r="T66" s="87"/>
      <c r="U66" s="107"/>
      <c r="X66" s="30"/>
      <c r="Y66" s="30"/>
      <c r="Z66" s="56"/>
      <c r="AA66" s="100"/>
      <c r="AB66" s="47"/>
      <c r="AC66" s="100"/>
      <c r="AD66" s="65"/>
      <c r="AE66" s="43"/>
      <c r="AF66" s="88"/>
      <c r="AG66"/>
      <c r="AH66"/>
      <c r="AI66"/>
      <c r="AJ66"/>
      <c r="AK66"/>
      <c r="AL66"/>
      <c r="AM66"/>
    </row>
    <row r="67" spans="2:39" x14ac:dyDescent="0.2">
      <c r="B67" s="118"/>
      <c r="C67" s="118"/>
      <c r="D67" s="152"/>
      <c r="E67" s="143"/>
      <c r="F67" s="128"/>
      <c r="G67" s="143"/>
      <c r="H67" s="127"/>
      <c r="I67" s="157"/>
      <c r="J67" s="156"/>
      <c r="K67" s="153"/>
      <c r="L67" s="143"/>
      <c r="M67" s="128"/>
      <c r="N67" s="143"/>
      <c r="O67" s="127"/>
      <c r="P67" s="127"/>
      <c r="Q67" s="155"/>
      <c r="R67" s="144"/>
      <c r="S67" s="87"/>
      <c r="T67" s="87"/>
      <c r="U67" s="107"/>
      <c r="X67" s="30"/>
      <c r="Y67" s="30"/>
      <c r="Z67" s="56"/>
      <c r="AA67" s="100"/>
      <c r="AB67" s="47"/>
      <c r="AC67" s="100"/>
      <c r="AD67" s="65"/>
      <c r="AE67" s="43"/>
      <c r="AF67" s="88"/>
      <c r="AG67"/>
      <c r="AH67"/>
      <c r="AI67"/>
      <c r="AJ67"/>
      <c r="AK67"/>
      <c r="AL67"/>
      <c r="AM67"/>
    </row>
    <row r="68" spans="2:39" x14ac:dyDescent="0.2">
      <c r="B68" s="118"/>
      <c r="C68" s="118"/>
      <c r="D68" s="150"/>
      <c r="E68" s="143"/>
      <c r="F68" s="128"/>
      <c r="G68" s="143"/>
      <c r="H68" s="127"/>
      <c r="I68" s="128"/>
      <c r="J68" s="143"/>
      <c r="K68" s="122"/>
      <c r="L68" s="143"/>
      <c r="M68" s="128"/>
      <c r="N68" s="143"/>
      <c r="O68" s="127"/>
      <c r="P68" s="127"/>
      <c r="Q68" s="119"/>
      <c r="R68" s="158"/>
      <c r="S68" s="87"/>
      <c r="T68" s="87"/>
      <c r="U68" s="107"/>
      <c r="X68" s="30"/>
      <c r="Y68" s="30"/>
      <c r="Z68" s="137"/>
      <c r="AA68" s="100"/>
      <c r="AB68" s="47"/>
      <c r="AC68" s="100"/>
      <c r="AD68" s="65"/>
      <c r="AE68" s="43"/>
      <c r="AF68" s="88"/>
      <c r="AG68"/>
      <c r="AH68"/>
      <c r="AI68"/>
      <c r="AJ68"/>
      <c r="AK68"/>
      <c r="AL68"/>
      <c r="AM68"/>
    </row>
    <row r="69" spans="2:39" x14ac:dyDescent="0.2">
      <c r="B69" s="118"/>
      <c r="C69" s="118"/>
      <c r="D69" s="126"/>
      <c r="E69" s="143"/>
      <c r="F69" s="128"/>
      <c r="G69" s="143"/>
      <c r="H69" s="127"/>
      <c r="I69" s="128"/>
      <c r="J69" s="143"/>
      <c r="K69" s="122"/>
      <c r="L69" s="143"/>
      <c r="M69" s="128"/>
      <c r="N69" s="143"/>
      <c r="O69" s="127"/>
      <c r="P69" s="127"/>
      <c r="Q69" s="119"/>
      <c r="R69" s="144"/>
      <c r="S69" s="87"/>
      <c r="T69" s="87"/>
      <c r="U69" s="107"/>
      <c r="X69" s="34"/>
      <c r="Y69" s="34"/>
      <c r="Z69" s="76"/>
      <c r="AA69" s="93"/>
      <c r="AB69" s="47"/>
      <c r="AC69" s="100"/>
      <c r="AD69" s="65"/>
      <c r="AE69" s="43"/>
      <c r="AF69" s="88"/>
      <c r="AG69"/>
      <c r="AH69"/>
      <c r="AI69"/>
      <c r="AJ69"/>
      <c r="AK69"/>
      <c r="AL69"/>
      <c r="AM69"/>
    </row>
    <row r="70" spans="2:39" x14ac:dyDescent="0.2">
      <c r="B70" s="118"/>
      <c r="C70" s="118"/>
      <c r="D70" s="126"/>
      <c r="E70" s="143"/>
      <c r="F70" s="128"/>
      <c r="G70" s="143"/>
      <c r="H70" s="127"/>
      <c r="I70" s="128"/>
      <c r="J70" s="143"/>
      <c r="K70" s="122"/>
      <c r="L70" s="143"/>
      <c r="M70" s="128"/>
      <c r="N70" s="143"/>
      <c r="O70" s="127"/>
      <c r="P70" s="127"/>
      <c r="Q70" s="119"/>
      <c r="R70" s="144"/>
      <c r="S70" s="87"/>
      <c r="T70" s="87"/>
      <c r="U70" s="107"/>
      <c r="X70" s="30"/>
      <c r="Y70" s="30"/>
      <c r="Z70" s="56"/>
      <c r="AA70" s="69"/>
      <c r="AB70" s="67"/>
      <c r="AC70" s="102"/>
      <c r="AD70" s="68"/>
      <c r="AE70" s="46"/>
      <c r="AF70" s="103"/>
      <c r="AG70"/>
      <c r="AH70"/>
      <c r="AI70"/>
      <c r="AJ70"/>
      <c r="AK70"/>
      <c r="AL70"/>
      <c r="AM70"/>
    </row>
    <row r="71" spans="2:39" ht="13.5" thickBot="1" x14ac:dyDescent="0.25">
      <c r="B71" s="120"/>
      <c r="C71" s="120"/>
      <c r="D71" s="151"/>
      <c r="E71" s="145"/>
      <c r="F71" s="124"/>
      <c r="G71" s="145"/>
      <c r="H71" s="121"/>
      <c r="I71" s="124"/>
      <c r="J71" s="145"/>
      <c r="K71" s="123"/>
      <c r="L71" s="145"/>
      <c r="M71" s="124"/>
      <c r="N71" s="145"/>
      <c r="O71" s="121"/>
      <c r="P71" s="121"/>
      <c r="Q71" s="125"/>
      <c r="R71" s="146"/>
      <c r="S71" s="87"/>
      <c r="T71" s="87"/>
      <c r="U71" s="107"/>
      <c r="X71" s="51"/>
      <c r="Y71" s="51"/>
      <c r="Z71" s="139"/>
      <c r="AA71" s="105"/>
      <c r="AB71" s="132"/>
      <c r="AC71" s="133"/>
      <c r="AD71" s="134"/>
      <c r="AE71" s="130"/>
      <c r="AF71" s="135"/>
      <c r="AG71"/>
      <c r="AH71"/>
      <c r="AI71"/>
      <c r="AJ71"/>
      <c r="AK71"/>
      <c r="AL71"/>
      <c r="AM71"/>
    </row>
    <row r="72" spans="2:39" s="2" customFormat="1" ht="12.75" customHeight="1" x14ac:dyDescent="0.2"/>
    <row r="73" spans="2:39" x14ac:dyDescent="0.2"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2:39" s="2" customFormat="1" ht="13.5" customHeight="1" thickBot="1" x14ac:dyDescent="0.25">
      <c r="B74" s="107"/>
      <c r="C74" s="107"/>
      <c r="D74" s="107"/>
      <c r="E74" s="107"/>
      <c r="F74" s="297"/>
      <c r="G74" s="297"/>
      <c r="H74" s="107"/>
      <c r="I74" s="297"/>
      <c r="J74" s="297"/>
      <c r="K74" s="297"/>
      <c r="L74" s="297"/>
      <c r="M74" s="297"/>
      <c r="N74" s="297"/>
      <c r="O74" s="107"/>
      <c r="P74" s="107"/>
      <c r="Q74" s="297"/>
      <c r="R74" s="297"/>
      <c r="S74" s="107"/>
      <c r="T74" s="107"/>
    </row>
    <row r="75" spans="2:39" s="2" customFormat="1" ht="12.75" customHeight="1" x14ac:dyDescent="0.2">
      <c r="B75" s="298" t="s">
        <v>11</v>
      </c>
      <c r="C75" s="299"/>
      <c r="D75" s="300">
        <f>COUNT(E52:E71)</f>
        <v>13</v>
      </c>
      <c r="E75" s="301"/>
      <c r="F75" s="302">
        <f>COUNT(G52:G68)</f>
        <v>13</v>
      </c>
      <c r="G75" s="301">
        <f>COUNT(G52:G68)</f>
        <v>13</v>
      </c>
      <c r="H75" s="16">
        <f>COUNT(H52:H68)</f>
        <v>13</v>
      </c>
      <c r="I75" s="302">
        <f>COUNT(J52:J68)</f>
        <v>13</v>
      </c>
      <c r="J75" s="301"/>
      <c r="K75" s="302">
        <f>COUNT(L52:L68)</f>
        <v>13</v>
      </c>
      <c r="L75" s="301"/>
      <c r="M75" s="302">
        <f>COUNT(N52:N68)</f>
        <v>13</v>
      </c>
      <c r="N75" s="301"/>
      <c r="O75" s="16">
        <f>COUNT(O52:O68)</f>
        <v>13</v>
      </c>
      <c r="P75" s="16">
        <v>13</v>
      </c>
      <c r="Q75" s="302">
        <f>COUNT(R52:R68)</f>
        <v>13</v>
      </c>
      <c r="R75" s="311"/>
      <c r="S75" s="2">
        <f>COUNT(S51:S69)</f>
        <v>13</v>
      </c>
      <c r="T75" s="2">
        <f>COUNT(T51:T69)</f>
        <v>13</v>
      </c>
    </row>
    <row r="76" spans="2:39" s="2" customFormat="1" ht="12.75" customHeight="1" x14ac:dyDescent="0.2">
      <c r="B76" s="24"/>
      <c r="C76" s="25"/>
      <c r="D76" s="307"/>
      <c r="E76" s="308"/>
      <c r="F76" s="8"/>
      <c r="G76" s="9"/>
      <c r="H76" s="10"/>
      <c r="I76" s="309"/>
      <c r="J76" s="308"/>
      <c r="K76" s="309"/>
      <c r="L76" s="308"/>
      <c r="M76" s="309"/>
      <c r="N76" s="308"/>
      <c r="O76" s="10"/>
      <c r="P76" s="10"/>
      <c r="Q76" s="309"/>
      <c r="R76" s="310"/>
      <c r="S76" s="81"/>
      <c r="T76" s="81"/>
    </row>
    <row r="77" spans="2:39" s="2" customFormat="1" ht="12.75" customHeight="1" x14ac:dyDescent="0.2">
      <c r="B77" s="303" t="s">
        <v>12</v>
      </c>
      <c r="C77" s="304"/>
      <c r="D77" s="171" t="s">
        <v>10</v>
      </c>
      <c r="E77" s="12">
        <f>MIN(E52:E71)</f>
        <v>5</v>
      </c>
      <c r="F77" s="107"/>
      <c r="G77" s="12">
        <f>MIN(G52:G68)</f>
        <v>1</v>
      </c>
      <c r="H77" s="13">
        <f>MIN(H52:H68)</f>
        <v>6.85</v>
      </c>
      <c r="I77" s="305">
        <f>MIN(J52:J68)</f>
        <v>1</v>
      </c>
      <c r="J77" s="324"/>
      <c r="K77" s="107" t="s">
        <v>10</v>
      </c>
      <c r="L77" s="12">
        <f>MIN(L52:L68)</f>
        <v>5</v>
      </c>
      <c r="M77" s="12" t="s">
        <v>10</v>
      </c>
      <c r="N77" s="13">
        <f>MIN(N52:N68)</f>
        <v>3.1</v>
      </c>
      <c r="O77" s="13">
        <f>MIN(O52:O68)</f>
        <v>0.17</v>
      </c>
      <c r="P77" s="13">
        <f>MIN(P52:P68)</f>
        <v>0.12</v>
      </c>
      <c r="Q77" s="107" t="s">
        <v>10</v>
      </c>
      <c r="R77" s="17">
        <f>MIN(R52:R68)</f>
        <v>0.5</v>
      </c>
      <c r="S77" s="82">
        <f>MIN(S51:S69)</f>
        <v>62</v>
      </c>
      <c r="T77" s="82">
        <f>MIN(T51:T69)</f>
        <v>66</v>
      </c>
    </row>
    <row r="78" spans="2:39" s="2" customFormat="1" ht="13.5" customHeight="1" x14ac:dyDescent="0.2">
      <c r="B78" s="24"/>
      <c r="C78" s="25"/>
      <c r="D78" s="307"/>
      <c r="E78" s="308"/>
      <c r="F78" s="8"/>
      <c r="G78" s="9"/>
      <c r="H78" s="10"/>
      <c r="I78" s="309"/>
      <c r="J78" s="308"/>
      <c r="K78" s="309"/>
      <c r="L78" s="308"/>
      <c r="M78" s="309"/>
      <c r="N78" s="308"/>
      <c r="O78" s="10"/>
      <c r="P78" s="10"/>
      <c r="Q78" s="309"/>
      <c r="R78" s="310"/>
      <c r="S78" s="81"/>
      <c r="T78" s="81"/>
    </row>
    <row r="79" spans="2:39" s="2" customFormat="1" ht="12.75" customHeight="1" x14ac:dyDescent="0.2">
      <c r="B79" s="303" t="s">
        <v>13</v>
      </c>
      <c r="C79" s="304"/>
      <c r="D79" s="312">
        <f>SUM(E52:E71)/D75</f>
        <v>5.0769230769230766</v>
      </c>
      <c r="E79" s="313">
        <f>SUM(E52:E74)/9</f>
        <v>7.333333333333333</v>
      </c>
      <c r="F79" s="314">
        <f>SUM(G52:G68)/F75</f>
        <v>3.9230769230769229</v>
      </c>
      <c r="G79" s="313"/>
      <c r="H79" s="109">
        <f>SUM(H52:H68)/H75</f>
        <v>7.8646153846153846</v>
      </c>
      <c r="I79" s="314">
        <f>SUM(J52:J68)/I75</f>
        <v>71</v>
      </c>
      <c r="J79" s="313"/>
      <c r="K79" s="314">
        <f>SUM(L52:L68)/K75</f>
        <v>5</v>
      </c>
      <c r="L79" s="313">
        <f>SUM(L52:L74)/9</f>
        <v>7.2222222222222223</v>
      </c>
      <c r="M79" s="314">
        <f>SUM(N52:N68)/M75</f>
        <v>5.7615384615384606</v>
      </c>
      <c r="N79" s="313"/>
      <c r="O79" s="109">
        <f>SUM(O52:O68)/O75</f>
        <v>0.72461538461538477</v>
      </c>
      <c r="P79" s="109">
        <f>SUM(P52:P68)/P75</f>
        <v>8.8461538461538453E-2</v>
      </c>
      <c r="Q79" s="314">
        <f>SUM(R52:R68)/Q75</f>
        <v>1.1384615384615384</v>
      </c>
      <c r="R79" s="315"/>
      <c r="S79" s="140">
        <f>SUM(S51:S69)/S75</f>
        <v>69.692307692307693</v>
      </c>
      <c r="T79" s="140">
        <f>SUM(T51:T69)/T75</f>
        <v>73.84615384615384</v>
      </c>
    </row>
    <row r="80" spans="2:39" s="2" customFormat="1" x14ac:dyDescent="0.2">
      <c r="B80" s="24"/>
      <c r="C80" s="25"/>
      <c r="D80" s="307"/>
      <c r="E80" s="308"/>
      <c r="F80" s="309"/>
      <c r="G80" s="308"/>
      <c r="H80" s="10"/>
      <c r="I80" s="309"/>
      <c r="J80" s="308"/>
      <c r="K80" s="309"/>
      <c r="L80" s="308"/>
      <c r="M80" s="309"/>
      <c r="N80" s="308"/>
      <c r="O80" s="10"/>
      <c r="P80" s="10"/>
      <c r="Q80" s="309"/>
      <c r="R80" s="310"/>
      <c r="S80" s="81"/>
      <c r="T80" s="81"/>
    </row>
    <row r="81" spans="1:39" s="2" customFormat="1" ht="13.5" customHeight="1" thickBot="1" x14ac:dyDescent="0.25">
      <c r="B81" s="316" t="s">
        <v>14</v>
      </c>
      <c r="C81" s="317"/>
      <c r="D81" s="318">
        <f>MAX(E52:E71)</f>
        <v>6</v>
      </c>
      <c r="E81" s="319"/>
      <c r="F81" s="320">
        <f>MAX(G52:G68)</f>
        <v>14</v>
      </c>
      <c r="G81" s="319"/>
      <c r="H81" s="15">
        <f>MAX(H52:H68)</f>
        <v>9.1</v>
      </c>
      <c r="I81" s="320">
        <f>MAX(J52:J68)</f>
        <v>700</v>
      </c>
      <c r="J81" s="319"/>
      <c r="K81" s="320">
        <f>MAX(L52:L68)</f>
        <v>5</v>
      </c>
      <c r="L81" s="319"/>
      <c r="M81" s="320">
        <f>MAX(N52:N68)</f>
        <v>9.1</v>
      </c>
      <c r="N81" s="319"/>
      <c r="O81" s="15">
        <f>MAX(O52:O68)</f>
        <v>3.5</v>
      </c>
      <c r="P81" s="15">
        <f>MAX(P52:P68)</f>
        <v>0.32</v>
      </c>
      <c r="Q81" s="320">
        <f>MAX(R52:R68)</f>
        <v>3.5</v>
      </c>
      <c r="R81" s="321"/>
      <c r="S81" s="82">
        <f>MAX(S51:S69)</f>
        <v>76</v>
      </c>
      <c r="T81" s="82">
        <f>MAX(T51:T69)</f>
        <v>80</v>
      </c>
    </row>
    <row r="82" spans="1:39" x14ac:dyDescent="0.2"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x14ac:dyDescent="0.2">
      <c r="V83" s="6"/>
      <c r="Z83" s="2"/>
    </row>
    <row r="84" spans="1:39" x14ac:dyDescent="0.2">
      <c r="V84" s="6"/>
      <c r="Z84" s="2"/>
    </row>
    <row r="85" spans="1:39" x14ac:dyDescent="0.2">
      <c r="V85" s="6"/>
    </row>
    <row r="86" spans="1:39" ht="29.25" customHeight="1" x14ac:dyDescent="0.2">
      <c r="Z86" s="2"/>
      <c r="AJ86"/>
      <c r="AK86"/>
      <c r="AL86"/>
      <c r="AM86"/>
    </row>
    <row r="87" spans="1:39" ht="13.5" hidden="1" thickBot="1" x14ac:dyDescent="0.25">
      <c r="A87" s="20" t="s">
        <v>15</v>
      </c>
      <c r="C87" s="38">
        <v>0</v>
      </c>
      <c r="Z87" s="2"/>
      <c r="AJ87"/>
      <c r="AK87"/>
      <c r="AL87"/>
      <c r="AM87"/>
    </row>
    <row r="88" spans="1:39" ht="13.5" hidden="1" thickBot="1" x14ac:dyDescent="0.25">
      <c r="A88" s="20" t="s">
        <v>16</v>
      </c>
      <c r="D88" s="129">
        <f>$X$40*D36</f>
        <v>0</v>
      </c>
      <c r="E88" s="136"/>
      <c r="F88" s="322">
        <f>$X$40*F36</f>
        <v>0</v>
      </c>
      <c r="G88" s="323"/>
      <c r="H88" s="129">
        <f>$X$40*H36</f>
        <v>0</v>
      </c>
      <c r="I88" s="322">
        <f>$X$40*I36</f>
        <v>0</v>
      </c>
      <c r="J88" s="323"/>
      <c r="K88" s="322">
        <f>$X$40*K36</f>
        <v>0</v>
      </c>
      <c r="L88" s="323"/>
      <c r="M88" s="322">
        <f>$X$40*M36</f>
        <v>0</v>
      </c>
      <c r="N88" s="323"/>
      <c r="O88" s="129">
        <f>$X$40*O36</f>
        <v>0</v>
      </c>
      <c r="P88" s="129">
        <f>$X$40*P36</f>
        <v>0</v>
      </c>
      <c r="Q88" s="322">
        <f>$X$40*Q36</f>
        <v>0</v>
      </c>
      <c r="R88" s="323"/>
      <c r="S88" s="142"/>
      <c r="T88" s="142"/>
      <c r="Z88" s="2"/>
      <c r="AJ88"/>
      <c r="AK88"/>
      <c r="AL88"/>
      <c r="AM88"/>
    </row>
  </sheetData>
  <mergeCells count="192">
    <mergeCell ref="O1:P1"/>
    <mergeCell ref="B9:B10"/>
    <mergeCell ref="C9:C10"/>
    <mergeCell ref="D9:R9"/>
    <mergeCell ref="W9:W10"/>
    <mergeCell ref="X9:X10"/>
    <mergeCell ref="Q10:R10"/>
    <mergeCell ref="AI1:AJ1"/>
    <mergeCell ref="H3:I3"/>
    <mergeCell ref="AB3:AC3"/>
    <mergeCell ref="H4:I4"/>
    <mergeCell ref="AB4:AC4"/>
    <mergeCell ref="F8:G8"/>
    <mergeCell ref="I8:J8"/>
    <mergeCell ref="K8:L8"/>
    <mergeCell ref="M8:N8"/>
    <mergeCell ref="Q8:R8"/>
    <mergeCell ref="AB5:AC5"/>
    <mergeCell ref="H6:I6"/>
    <mergeCell ref="AB6:AC6"/>
    <mergeCell ref="B7:C7"/>
    <mergeCell ref="D8:E8"/>
    <mergeCell ref="Y10:AL10"/>
    <mergeCell ref="Z8:AA8"/>
    <mergeCell ref="D10:E10"/>
    <mergeCell ref="F10:G10"/>
    <mergeCell ref="I10:J10"/>
    <mergeCell ref="K10:L10"/>
    <mergeCell ref="M10:N10"/>
    <mergeCell ref="AK31:AL31"/>
    <mergeCell ref="F31:G31"/>
    <mergeCell ref="I31:J31"/>
    <mergeCell ref="K31:L31"/>
    <mergeCell ref="M31:N31"/>
    <mergeCell ref="Q31:R31"/>
    <mergeCell ref="Z31:AA31"/>
    <mergeCell ref="W32:X32"/>
    <mergeCell ref="Z32:AA32"/>
    <mergeCell ref="AC8:AD8"/>
    <mergeCell ref="AE8:AF8"/>
    <mergeCell ref="AG8:AH8"/>
    <mergeCell ref="AK8:AL8"/>
    <mergeCell ref="AC31:AD31"/>
    <mergeCell ref="AE31:AF31"/>
    <mergeCell ref="AG31:AH31"/>
    <mergeCell ref="Y9:AL9"/>
    <mergeCell ref="AE33:AF33"/>
    <mergeCell ref="AG33:AH33"/>
    <mergeCell ref="AK33:AL33"/>
    <mergeCell ref="B34:C34"/>
    <mergeCell ref="I34:J34"/>
    <mergeCell ref="W34:X34"/>
    <mergeCell ref="AC34:AD34"/>
    <mergeCell ref="AC32:AD32"/>
    <mergeCell ref="AE32:AF32"/>
    <mergeCell ref="AG32:AH32"/>
    <mergeCell ref="AK32:AL32"/>
    <mergeCell ref="D33:E33"/>
    <mergeCell ref="I33:J33"/>
    <mergeCell ref="K33:L33"/>
    <mergeCell ref="M33:N33"/>
    <mergeCell ref="Q33:R33"/>
    <mergeCell ref="AC33:AD33"/>
    <mergeCell ref="B32:C32"/>
    <mergeCell ref="D32:E32"/>
    <mergeCell ref="F32:G32"/>
    <mergeCell ref="I32:J32"/>
    <mergeCell ref="K32:L32"/>
    <mergeCell ref="M32:N32"/>
    <mergeCell ref="Q32:R32"/>
    <mergeCell ref="AE35:AF35"/>
    <mergeCell ref="AG35:AH35"/>
    <mergeCell ref="AK35:AL35"/>
    <mergeCell ref="AC35:AD35"/>
    <mergeCell ref="B36:C36"/>
    <mergeCell ref="D36:E36"/>
    <mergeCell ref="F36:G36"/>
    <mergeCell ref="I36:J36"/>
    <mergeCell ref="K36:L36"/>
    <mergeCell ref="M36:N36"/>
    <mergeCell ref="Q36:R36"/>
    <mergeCell ref="D35:E35"/>
    <mergeCell ref="I35:J35"/>
    <mergeCell ref="K35:L35"/>
    <mergeCell ref="M35:N35"/>
    <mergeCell ref="Q35:R35"/>
    <mergeCell ref="M37:N37"/>
    <mergeCell ref="Q37:R37"/>
    <mergeCell ref="AK38:AL38"/>
    <mergeCell ref="W36:X36"/>
    <mergeCell ref="Z36:AA36"/>
    <mergeCell ref="AC36:AD36"/>
    <mergeCell ref="AE36:AF36"/>
    <mergeCell ref="AG36:AH36"/>
    <mergeCell ref="AK36:AL36"/>
    <mergeCell ref="B38:C38"/>
    <mergeCell ref="D38:E38"/>
    <mergeCell ref="F38:G38"/>
    <mergeCell ref="I38:J38"/>
    <mergeCell ref="K38:L38"/>
    <mergeCell ref="D37:E37"/>
    <mergeCell ref="F37:G37"/>
    <mergeCell ref="I37:J37"/>
    <mergeCell ref="K37:L37"/>
    <mergeCell ref="AK41:AL41"/>
    <mergeCell ref="Z38:AA38"/>
    <mergeCell ref="AC38:AD38"/>
    <mergeCell ref="AE38:AF38"/>
    <mergeCell ref="O42:P42"/>
    <mergeCell ref="AK42:AL42"/>
    <mergeCell ref="Z37:AA37"/>
    <mergeCell ref="AC37:AD37"/>
    <mergeCell ref="AE37:AF37"/>
    <mergeCell ref="AG37:AH37"/>
    <mergeCell ref="AK37:AL37"/>
    <mergeCell ref="H44:I44"/>
    <mergeCell ref="H45:I45"/>
    <mergeCell ref="H46:I46"/>
    <mergeCell ref="H47:I47"/>
    <mergeCell ref="AG38:AH38"/>
    <mergeCell ref="M38:N38"/>
    <mergeCell ref="Q38:R38"/>
    <mergeCell ref="W38:X38"/>
    <mergeCell ref="Q75:R75"/>
    <mergeCell ref="AE49:AF49"/>
    <mergeCell ref="Z41:AA41"/>
    <mergeCell ref="AC41:AD41"/>
    <mergeCell ref="AE41:AF41"/>
    <mergeCell ref="AG41:AH41"/>
    <mergeCell ref="Z50:AF51"/>
    <mergeCell ref="B75:C75"/>
    <mergeCell ref="D75:E75"/>
    <mergeCell ref="F75:G75"/>
    <mergeCell ref="I75:J75"/>
    <mergeCell ref="K75:L75"/>
    <mergeCell ref="B50:B51"/>
    <mergeCell ref="C50:C51"/>
    <mergeCell ref="D50:R50"/>
    <mergeCell ref="D51:R51"/>
    <mergeCell ref="M75:N75"/>
    <mergeCell ref="D76:E76"/>
    <mergeCell ref="I76:J76"/>
    <mergeCell ref="K76:L76"/>
    <mergeCell ref="M76:N76"/>
    <mergeCell ref="Q76:R76"/>
    <mergeCell ref="F74:G74"/>
    <mergeCell ref="I74:J74"/>
    <mergeCell ref="K74:L74"/>
    <mergeCell ref="M74:N74"/>
    <mergeCell ref="Q74:R74"/>
    <mergeCell ref="B81:C81"/>
    <mergeCell ref="D81:E81"/>
    <mergeCell ref="F81:G81"/>
    <mergeCell ref="I81:J81"/>
    <mergeCell ref="K81:L81"/>
    <mergeCell ref="M81:N81"/>
    <mergeCell ref="Q81:R81"/>
    <mergeCell ref="D80:E80"/>
    <mergeCell ref="F80:G80"/>
    <mergeCell ref="Q79:R79"/>
    <mergeCell ref="Z49:AA49"/>
    <mergeCell ref="AB49:AC49"/>
    <mergeCell ref="X50:X51"/>
    <mergeCell ref="Y50:Y51"/>
    <mergeCell ref="B79:C79"/>
    <mergeCell ref="D79:E79"/>
    <mergeCell ref="F79:G79"/>
    <mergeCell ref="I79:J79"/>
    <mergeCell ref="K79:L79"/>
    <mergeCell ref="M79:N79"/>
    <mergeCell ref="B77:C77"/>
    <mergeCell ref="I77:J77"/>
    <mergeCell ref="D78:E78"/>
    <mergeCell ref="D49:E49"/>
    <mergeCell ref="F49:G49"/>
    <mergeCell ref="I49:J49"/>
    <mergeCell ref="K49:L49"/>
    <mergeCell ref="M49:N49"/>
    <mergeCell ref="Q49:R49"/>
    <mergeCell ref="I78:J78"/>
    <mergeCell ref="K78:L78"/>
    <mergeCell ref="M78:N78"/>
    <mergeCell ref="Q78:R78"/>
    <mergeCell ref="F88:G88"/>
    <mergeCell ref="I88:J88"/>
    <mergeCell ref="K88:L88"/>
    <mergeCell ref="M88:N88"/>
    <mergeCell ref="Q88:R88"/>
    <mergeCell ref="I80:J80"/>
    <mergeCell ref="K80:L80"/>
    <mergeCell ref="M80:N80"/>
    <mergeCell ref="Q80:R80"/>
  </mergeCells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&amp;LLicence Number 1648&amp;C3502 Hobby's Yards Rd, Blayney</oddHeader>
  </headerFooter>
  <colBreaks count="1" manualBreakCount="1">
    <brk id="1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79298-08EA-40A4-B415-5CD2976E7AD5}">
  <dimension ref="A1:AP88"/>
  <sheetViews>
    <sheetView zoomScale="85" zoomScaleNormal="85" workbookViewId="0">
      <selection activeCell="O11" sqref="O11:O14"/>
    </sheetView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13.140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79" t="s">
        <v>18</v>
      </c>
      <c r="P1" s="279"/>
      <c r="Q1" s="19"/>
      <c r="R1" s="22"/>
      <c r="S1" s="22"/>
      <c r="T1" s="22"/>
      <c r="Y1" s="18" t="s">
        <v>17</v>
      </c>
      <c r="Z1" s="5"/>
      <c r="AI1" s="279" t="s">
        <v>18</v>
      </c>
      <c r="AJ1" s="27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80">
        <v>1</v>
      </c>
      <c r="I3" s="281"/>
      <c r="K3" s="44" t="s">
        <v>32</v>
      </c>
      <c r="Y3" s="18" t="s">
        <v>1</v>
      </c>
      <c r="Z3" s="5"/>
      <c r="AB3" s="280">
        <v>3</v>
      </c>
      <c r="AC3" s="281"/>
      <c r="AE3" s="44"/>
    </row>
    <row r="4" spans="1:38" ht="16.5" thickBot="1" x14ac:dyDescent="0.3">
      <c r="B4"/>
      <c r="D4" s="18" t="s">
        <v>2</v>
      </c>
      <c r="E4" s="18"/>
      <c r="F4" s="5"/>
      <c r="H4" s="280" t="s">
        <v>54</v>
      </c>
      <c r="I4" s="281"/>
      <c r="W4"/>
      <c r="Y4" s="18" t="s">
        <v>2</v>
      </c>
      <c r="Z4" s="5"/>
      <c r="AB4" s="280" t="s">
        <v>54</v>
      </c>
      <c r="AC4" s="281"/>
    </row>
    <row r="5" spans="1:38" ht="16.5" thickBot="1" x14ac:dyDescent="0.3">
      <c r="D5" s="18" t="s">
        <v>19</v>
      </c>
      <c r="E5" s="18"/>
      <c r="F5" s="5"/>
      <c r="H5" s="61" t="s">
        <v>55</v>
      </c>
      <c r="I5" s="62"/>
      <c r="Y5" s="18" t="s">
        <v>19</v>
      </c>
      <c r="Z5" s="5"/>
      <c r="AB5" s="280" t="s">
        <v>20</v>
      </c>
      <c r="AC5" s="281"/>
    </row>
    <row r="6" spans="1:38" ht="16.5" thickBot="1" x14ac:dyDescent="0.3">
      <c r="D6" s="18" t="s">
        <v>21</v>
      </c>
      <c r="E6" s="18"/>
      <c r="F6" s="5"/>
      <c r="H6" s="287">
        <v>45412</v>
      </c>
      <c r="I6" s="288"/>
      <c r="Y6" s="18" t="s">
        <v>21</v>
      </c>
      <c r="Z6" s="5"/>
      <c r="AB6" s="287"/>
      <c r="AC6" s="288"/>
    </row>
    <row r="7" spans="1:38" ht="29.25" customHeight="1" thickBot="1" x14ac:dyDescent="0.25">
      <c r="B7" s="289"/>
      <c r="C7" s="289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90" t="s">
        <v>34</v>
      </c>
      <c r="E8" s="291"/>
      <c r="F8" s="292" t="s">
        <v>3</v>
      </c>
      <c r="G8" s="291"/>
      <c r="H8" s="4" t="s">
        <v>4</v>
      </c>
      <c r="I8" s="292" t="s">
        <v>5</v>
      </c>
      <c r="J8" s="291"/>
      <c r="K8" s="292" t="s">
        <v>6</v>
      </c>
      <c r="L8" s="291"/>
      <c r="M8" s="292" t="s">
        <v>7</v>
      </c>
      <c r="N8" s="291"/>
      <c r="O8" s="3" t="s">
        <v>8</v>
      </c>
      <c r="P8" s="3" t="s">
        <v>27</v>
      </c>
      <c r="Q8" s="292" t="s">
        <v>9</v>
      </c>
      <c r="R8" s="293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92" t="s">
        <v>3</v>
      </c>
      <c r="AA8" s="291"/>
      <c r="AB8" s="4" t="s">
        <v>4</v>
      </c>
      <c r="AC8" s="292" t="s">
        <v>5</v>
      </c>
      <c r="AD8" s="291"/>
      <c r="AE8" s="292" t="s">
        <v>6</v>
      </c>
      <c r="AF8" s="291"/>
      <c r="AG8" s="292" t="s">
        <v>7</v>
      </c>
      <c r="AH8" s="291"/>
      <c r="AI8" s="3" t="s">
        <v>8</v>
      </c>
      <c r="AJ8" s="3" t="s">
        <v>27</v>
      </c>
      <c r="AK8" s="292" t="s">
        <v>9</v>
      </c>
      <c r="AL8" s="293"/>
    </row>
    <row r="9" spans="1:38" x14ac:dyDescent="0.2">
      <c r="A9" s="1"/>
      <c r="B9" s="282"/>
      <c r="C9" s="282"/>
      <c r="D9" s="284" t="s">
        <v>29</v>
      </c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6"/>
      <c r="S9" s="79"/>
      <c r="T9" s="79"/>
      <c r="W9" s="282"/>
      <c r="X9" s="282"/>
      <c r="Y9" s="284" t="s">
        <v>24</v>
      </c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85"/>
      <c r="AK9" s="285"/>
      <c r="AL9" s="286"/>
    </row>
    <row r="10" spans="1:38" ht="13.5" thickBot="1" x14ac:dyDescent="0.25">
      <c r="A10" s="1"/>
      <c r="B10" s="283"/>
      <c r="C10" s="283"/>
      <c r="D10" s="294">
        <v>30</v>
      </c>
      <c r="E10" s="295"/>
      <c r="F10" s="295">
        <v>30</v>
      </c>
      <c r="G10" s="295"/>
      <c r="H10" s="70" t="s">
        <v>30</v>
      </c>
      <c r="I10" s="295">
        <v>600</v>
      </c>
      <c r="J10" s="295"/>
      <c r="K10" s="295">
        <v>10</v>
      </c>
      <c r="L10" s="295"/>
      <c r="M10" s="295">
        <v>15</v>
      </c>
      <c r="N10" s="295"/>
      <c r="O10" s="70">
        <v>1</v>
      </c>
      <c r="P10" s="70" t="s">
        <v>31</v>
      </c>
      <c r="Q10" s="295">
        <v>2</v>
      </c>
      <c r="R10" s="296"/>
      <c r="S10" s="80"/>
      <c r="T10" s="80"/>
      <c r="W10" s="283"/>
      <c r="X10" s="283"/>
      <c r="Y10" s="294" t="s">
        <v>25</v>
      </c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6"/>
    </row>
    <row r="11" spans="1:38" x14ac:dyDescent="0.2">
      <c r="B11" s="118">
        <v>45028</v>
      </c>
      <c r="C11" s="118">
        <v>45042</v>
      </c>
      <c r="D11" s="152" t="s">
        <v>10</v>
      </c>
      <c r="E11" s="156">
        <v>5</v>
      </c>
      <c r="F11" s="157"/>
      <c r="G11" s="156">
        <v>5</v>
      </c>
      <c r="H11" s="154">
        <v>7.29</v>
      </c>
      <c r="I11" s="157"/>
      <c r="J11" s="169">
        <v>25</v>
      </c>
      <c r="K11" s="153" t="s">
        <v>10</v>
      </c>
      <c r="L11" s="156">
        <v>5</v>
      </c>
      <c r="M11" s="157"/>
      <c r="N11" s="156">
        <v>3.2</v>
      </c>
      <c r="O11" s="154">
        <v>1.1000000000000001</v>
      </c>
      <c r="P11" s="154">
        <v>0.2</v>
      </c>
      <c r="Q11" s="155" t="s">
        <v>10</v>
      </c>
      <c r="R11" s="159">
        <v>0.5</v>
      </c>
      <c r="S11" s="170">
        <v>64</v>
      </c>
      <c r="T11" s="170">
        <v>69</v>
      </c>
      <c r="W11" s="183"/>
      <c r="X11" s="183"/>
      <c r="Y11" s="184"/>
      <c r="Z11" s="185"/>
      <c r="AA11" s="186"/>
      <c r="AB11" s="185"/>
      <c r="AC11" s="187"/>
      <c r="AD11" s="186"/>
      <c r="AE11" s="188"/>
      <c r="AF11" s="189"/>
      <c r="AG11" s="185"/>
      <c r="AH11" s="186"/>
      <c r="AI11" s="185"/>
      <c r="AJ11" s="187"/>
      <c r="AK11" s="190"/>
      <c r="AL11" s="191"/>
    </row>
    <row r="12" spans="1:38" x14ac:dyDescent="0.2">
      <c r="B12" s="118">
        <v>45056</v>
      </c>
      <c r="C12" s="118">
        <v>45069</v>
      </c>
      <c r="D12" s="152" t="s">
        <v>10</v>
      </c>
      <c r="E12" s="156">
        <v>5</v>
      </c>
      <c r="F12" s="157"/>
      <c r="G12" s="156">
        <v>1</v>
      </c>
      <c r="H12" s="154">
        <v>7.33</v>
      </c>
      <c r="I12" s="157"/>
      <c r="J12" s="156">
        <v>21</v>
      </c>
      <c r="K12" s="155" t="s">
        <v>10</v>
      </c>
      <c r="L12" s="156">
        <v>5</v>
      </c>
      <c r="M12" s="157"/>
      <c r="N12" s="156">
        <v>5.7</v>
      </c>
      <c r="O12" s="154">
        <v>0.48</v>
      </c>
      <c r="P12" s="154">
        <v>0.2</v>
      </c>
      <c r="Q12" s="155"/>
      <c r="R12" s="159">
        <v>0.7</v>
      </c>
      <c r="S12" s="170">
        <v>70</v>
      </c>
      <c r="T12" s="170">
        <v>74</v>
      </c>
      <c r="W12" s="118"/>
      <c r="X12" s="118"/>
      <c r="Y12" s="152"/>
      <c r="Z12" s="143"/>
      <c r="AA12" s="128"/>
      <c r="AB12" s="143"/>
      <c r="AC12" s="127"/>
      <c r="AD12" s="128"/>
      <c r="AE12" s="143"/>
      <c r="AF12" s="155"/>
      <c r="AG12" s="143"/>
      <c r="AH12" s="128"/>
      <c r="AI12" s="143"/>
      <c r="AJ12" s="127"/>
      <c r="AK12" s="154"/>
      <c r="AL12" s="192"/>
    </row>
    <row r="13" spans="1:38" x14ac:dyDescent="0.2">
      <c r="B13" s="118">
        <v>45097</v>
      </c>
      <c r="C13" s="118">
        <v>45111</v>
      </c>
      <c r="D13" s="152" t="s">
        <v>10</v>
      </c>
      <c r="E13" s="156">
        <v>5</v>
      </c>
      <c r="F13" s="157"/>
      <c r="G13" s="156">
        <v>3</v>
      </c>
      <c r="H13" s="154">
        <v>7.13</v>
      </c>
      <c r="I13" s="163"/>
      <c r="J13" s="162">
        <v>55</v>
      </c>
      <c r="K13" s="155" t="s">
        <v>10</v>
      </c>
      <c r="L13" s="156">
        <v>5</v>
      </c>
      <c r="M13" s="157"/>
      <c r="N13" s="156">
        <v>3.6</v>
      </c>
      <c r="O13" s="154">
        <v>0.32</v>
      </c>
      <c r="P13" s="154">
        <v>0.2</v>
      </c>
      <c r="Q13" s="155" t="s">
        <v>10</v>
      </c>
      <c r="R13" s="159">
        <v>0.5</v>
      </c>
      <c r="S13" s="170">
        <v>71</v>
      </c>
      <c r="T13" s="170">
        <v>75</v>
      </c>
      <c r="W13" s="118"/>
      <c r="X13" s="118"/>
      <c r="Y13" s="152"/>
      <c r="Z13" s="156"/>
      <c r="AA13" s="157"/>
      <c r="AB13" s="156"/>
      <c r="AC13" s="154"/>
      <c r="AD13" s="163"/>
      <c r="AE13" s="162"/>
      <c r="AF13" s="155"/>
      <c r="AG13" s="156"/>
      <c r="AH13" s="157"/>
      <c r="AI13" s="156"/>
      <c r="AJ13" s="154"/>
      <c r="AK13" s="154"/>
      <c r="AL13" s="192"/>
    </row>
    <row r="14" spans="1:38" x14ac:dyDescent="0.2">
      <c r="B14" s="118">
        <v>45120</v>
      </c>
      <c r="C14" s="118">
        <v>45132</v>
      </c>
      <c r="D14" s="152" t="s">
        <v>10</v>
      </c>
      <c r="E14" s="143">
        <v>5</v>
      </c>
      <c r="F14" s="128"/>
      <c r="G14" s="143">
        <v>10</v>
      </c>
      <c r="H14" s="127">
        <v>7.72</v>
      </c>
      <c r="I14" s="153"/>
      <c r="J14" s="164">
        <v>33</v>
      </c>
      <c r="K14" s="155" t="s">
        <v>10</v>
      </c>
      <c r="L14" s="143">
        <v>5</v>
      </c>
      <c r="M14" s="128"/>
      <c r="N14" s="143">
        <v>3.6</v>
      </c>
      <c r="O14" s="127">
        <v>0.23</v>
      </c>
      <c r="P14" s="154">
        <v>0.2</v>
      </c>
      <c r="Q14" s="155" t="s">
        <v>10</v>
      </c>
      <c r="R14" s="144">
        <v>0.5</v>
      </c>
      <c r="S14" s="87">
        <v>69</v>
      </c>
      <c r="T14" s="87">
        <v>73</v>
      </c>
      <c r="W14" s="118"/>
      <c r="X14" s="118"/>
      <c r="Y14" s="152"/>
      <c r="Z14" s="143"/>
      <c r="AA14" s="128"/>
      <c r="AB14" s="143"/>
      <c r="AC14" s="127"/>
      <c r="AD14" s="153"/>
      <c r="AE14" s="164"/>
      <c r="AF14" s="155"/>
      <c r="AG14" s="143"/>
      <c r="AH14" s="128"/>
      <c r="AI14" s="143"/>
      <c r="AJ14" s="127"/>
      <c r="AK14" s="154"/>
      <c r="AL14" s="192"/>
    </row>
    <row r="15" spans="1:38" x14ac:dyDescent="0.2">
      <c r="B15" s="118">
        <v>45153</v>
      </c>
      <c r="C15" s="118">
        <v>45167</v>
      </c>
      <c r="D15" s="152" t="s">
        <v>10</v>
      </c>
      <c r="E15" s="143">
        <v>5</v>
      </c>
      <c r="F15" s="128"/>
      <c r="G15" s="143">
        <v>3</v>
      </c>
      <c r="H15" s="127">
        <v>7.14</v>
      </c>
      <c r="I15" s="153"/>
      <c r="J15" s="160">
        <v>56</v>
      </c>
      <c r="K15" s="155" t="s">
        <v>10</v>
      </c>
      <c r="L15" s="143">
        <v>5</v>
      </c>
      <c r="M15" s="128"/>
      <c r="N15" s="143">
        <v>3.1</v>
      </c>
      <c r="O15" s="127">
        <v>2.4</v>
      </c>
      <c r="P15" s="154">
        <v>0.2</v>
      </c>
      <c r="Q15" s="155" t="s">
        <v>10</v>
      </c>
      <c r="R15" s="144">
        <v>0.5</v>
      </c>
      <c r="S15" s="87">
        <v>70</v>
      </c>
      <c r="T15" s="87">
        <v>74</v>
      </c>
      <c r="W15" s="118"/>
      <c r="X15" s="118"/>
      <c r="Y15" s="152"/>
      <c r="Z15" s="143"/>
      <c r="AA15" s="128"/>
      <c r="AB15" s="143"/>
      <c r="AC15" s="127"/>
      <c r="AD15" s="153"/>
      <c r="AE15" s="160"/>
      <c r="AF15" s="155"/>
      <c r="AG15" s="143"/>
      <c r="AH15" s="128"/>
      <c r="AI15" s="143"/>
      <c r="AJ15" s="127"/>
      <c r="AK15" s="154"/>
      <c r="AL15" s="192"/>
    </row>
    <row r="16" spans="1:38" x14ac:dyDescent="0.2">
      <c r="B16" s="118">
        <v>45182</v>
      </c>
      <c r="C16" s="118">
        <v>45196</v>
      </c>
      <c r="D16" s="152" t="s">
        <v>10</v>
      </c>
      <c r="E16" s="143">
        <v>5</v>
      </c>
      <c r="F16" s="153"/>
      <c r="G16" s="143">
        <v>3</v>
      </c>
      <c r="H16" s="127">
        <v>7.35</v>
      </c>
      <c r="I16" s="153"/>
      <c r="J16" s="160">
        <v>40</v>
      </c>
      <c r="K16" s="155" t="s">
        <v>10</v>
      </c>
      <c r="L16" s="143">
        <v>5</v>
      </c>
      <c r="M16" s="128"/>
      <c r="N16" s="143">
        <v>3.7</v>
      </c>
      <c r="O16" s="127">
        <v>0.4</v>
      </c>
      <c r="P16" s="154">
        <v>0.2</v>
      </c>
      <c r="Q16" s="155" t="s">
        <v>10</v>
      </c>
      <c r="R16" s="144">
        <v>0.5</v>
      </c>
      <c r="S16" s="87">
        <v>66</v>
      </c>
      <c r="T16" s="87">
        <v>70</v>
      </c>
      <c r="W16" s="118"/>
      <c r="X16" s="118"/>
      <c r="Y16" s="152"/>
      <c r="Z16" s="143"/>
      <c r="AA16" s="153"/>
      <c r="AB16" s="143"/>
      <c r="AC16" s="127"/>
      <c r="AD16" s="153"/>
      <c r="AE16" s="160"/>
      <c r="AF16" s="155"/>
      <c r="AG16" s="143"/>
      <c r="AH16" s="128"/>
      <c r="AI16" s="143"/>
      <c r="AJ16" s="127"/>
      <c r="AK16" s="154"/>
      <c r="AL16" s="192"/>
    </row>
    <row r="17" spans="2:38" x14ac:dyDescent="0.2">
      <c r="B17" s="118">
        <v>45216</v>
      </c>
      <c r="C17" s="118">
        <v>45226</v>
      </c>
      <c r="D17" s="152" t="s">
        <v>10</v>
      </c>
      <c r="E17" s="143">
        <v>5</v>
      </c>
      <c r="F17" s="128"/>
      <c r="G17" s="143">
        <v>17</v>
      </c>
      <c r="H17" s="127">
        <v>7.56</v>
      </c>
      <c r="I17" s="157"/>
      <c r="J17" s="169">
        <v>48</v>
      </c>
      <c r="K17" s="155" t="s">
        <v>10</v>
      </c>
      <c r="L17" s="143">
        <v>5</v>
      </c>
      <c r="M17" s="128"/>
      <c r="N17" s="143">
        <v>5.8</v>
      </c>
      <c r="O17" s="127">
        <v>0.6</v>
      </c>
      <c r="P17" s="154">
        <v>0.51</v>
      </c>
      <c r="Q17" s="155" t="s">
        <v>10</v>
      </c>
      <c r="R17" s="144">
        <v>0.5</v>
      </c>
      <c r="S17" s="87">
        <v>63</v>
      </c>
      <c r="T17" s="87">
        <v>68</v>
      </c>
      <c r="W17" s="118"/>
      <c r="X17" s="118"/>
      <c r="Y17" s="152"/>
      <c r="Z17" s="143"/>
      <c r="AA17" s="128"/>
      <c r="AB17" s="143"/>
      <c r="AC17" s="127"/>
      <c r="AD17" s="157"/>
      <c r="AE17" s="169"/>
      <c r="AF17" s="155"/>
      <c r="AG17" s="143"/>
      <c r="AH17" s="128"/>
      <c r="AI17" s="143"/>
      <c r="AJ17" s="127"/>
      <c r="AK17" s="154"/>
      <c r="AL17" s="192"/>
    </row>
    <row r="18" spans="2:38" x14ac:dyDescent="0.2">
      <c r="B18" s="118">
        <v>45251</v>
      </c>
      <c r="C18" s="118" t="s">
        <v>56</v>
      </c>
      <c r="D18" s="152" t="s">
        <v>10</v>
      </c>
      <c r="E18" s="143">
        <v>5</v>
      </c>
      <c r="F18" s="153"/>
      <c r="G18" s="156">
        <v>3</v>
      </c>
      <c r="H18" s="154">
        <v>7.26</v>
      </c>
      <c r="I18" s="153"/>
      <c r="J18" s="160">
        <v>80</v>
      </c>
      <c r="K18" s="155" t="s">
        <v>10</v>
      </c>
      <c r="L18" s="143">
        <v>5</v>
      </c>
      <c r="M18" s="153"/>
      <c r="N18" s="156">
        <v>3.4</v>
      </c>
      <c r="O18" s="154">
        <v>0.84</v>
      </c>
      <c r="P18" s="154">
        <v>0.5</v>
      </c>
      <c r="Q18" s="155" t="s">
        <v>10</v>
      </c>
      <c r="R18" s="144">
        <v>0.5</v>
      </c>
      <c r="S18" s="170">
        <v>54</v>
      </c>
      <c r="T18" s="170">
        <v>59</v>
      </c>
      <c r="W18" s="118"/>
      <c r="X18" s="118"/>
      <c r="Y18" s="152"/>
      <c r="Z18" s="143"/>
      <c r="AA18" s="153"/>
      <c r="AB18" s="156"/>
      <c r="AC18" s="154"/>
      <c r="AD18" s="153"/>
      <c r="AE18" s="160"/>
      <c r="AF18" s="155"/>
      <c r="AG18" s="143"/>
      <c r="AH18" s="153"/>
      <c r="AI18" s="156"/>
      <c r="AJ18" s="154"/>
      <c r="AK18" s="154"/>
      <c r="AL18" s="192"/>
    </row>
    <row r="19" spans="2:38" x14ac:dyDescent="0.2">
      <c r="B19" s="118">
        <v>45272</v>
      </c>
      <c r="C19" s="118">
        <v>45294</v>
      </c>
      <c r="D19" s="152" t="s">
        <v>10</v>
      </c>
      <c r="E19" s="143">
        <v>5</v>
      </c>
      <c r="F19" s="153"/>
      <c r="G19" s="156">
        <v>23</v>
      </c>
      <c r="H19" s="154">
        <v>7.3</v>
      </c>
      <c r="I19" s="153"/>
      <c r="J19" s="160">
        <v>89</v>
      </c>
      <c r="K19" s="155" t="s">
        <v>10</v>
      </c>
      <c r="L19" s="143">
        <v>5</v>
      </c>
      <c r="M19" s="153"/>
      <c r="N19" s="156">
        <v>4</v>
      </c>
      <c r="O19" s="154">
        <v>1.5</v>
      </c>
      <c r="P19" s="154">
        <v>0.22</v>
      </c>
      <c r="Q19" s="155" t="s">
        <v>10</v>
      </c>
      <c r="R19" s="144">
        <v>0.5</v>
      </c>
      <c r="S19" s="170">
        <v>52</v>
      </c>
      <c r="T19" s="170">
        <v>58</v>
      </c>
      <c r="W19" s="118"/>
      <c r="X19" s="118"/>
      <c r="Y19" s="152"/>
      <c r="Z19" s="143"/>
      <c r="AA19" s="153"/>
      <c r="AB19" s="156"/>
      <c r="AC19" s="154"/>
      <c r="AD19" s="153"/>
      <c r="AE19" s="160"/>
      <c r="AF19" s="155"/>
      <c r="AG19" s="143"/>
      <c r="AH19" s="153"/>
      <c r="AI19" s="156"/>
      <c r="AJ19" s="154"/>
      <c r="AK19" s="154"/>
      <c r="AL19" s="192"/>
    </row>
    <row r="20" spans="2:38" x14ac:dyDescent="0.2">
      <c r="B20" s="118">
        <v>45307</v>
      </c>
      <c r="C20" s="118">
        <v>45321</v>
      </c>
      <c r="D20" s="152" t="s">
        <v>10</v>
      </c>
      <c r="E20" s="143">
        <v>5</v>
      </c>
      <c r="F20" s="128"/>
      <c r="G20" s="143">
        <v>5</v>
      </c>
      <c r="H20" s="127">
        <v>7.27</v>
      </c>
      <c r="I20" s="128"/>
      <c r="J20" s="160">
        <v>130</v>
      </c>
      <c r="K20" s="155" t="s">
        <v>10</v>
      </c>
      <c r="L20" s="143">
        <v>5</v>
      </c>
      <c r="M20" s="128"/>
      <c r="N20" s="143">
        <v>3.5</v>
      </c>
      <c r="O20" s="127">
        <v>1.4</v>
      </c>
      <c r="P20" s="154">
        <v>0.2</v>
      </c>
      <c r="Q20" s="155" t="s">
        <v>10</v>
      </c>
      <c r="R20" s="144">
        <v>0.5</v>
      </c>
      <c r="S20" s="87">
        <v>53</v>
      </c>
      <c r="T20" s="87">
        <v>58</v>
      </c>
      <c r="W20" s="118"/>
      <c r="X20" s="118"/>
      <c r="Y20" s="152"/>
      <c r="Z20" s="143"/>
      <c r="AA20" s="128"/>
      <c r="AB20" s="143"/>
      <c r="AC20" s="127"/>
      <c r="AD20" s="128"/>
      <c r="AE20" s="160"/>
      <c r="AF20" s="155"/>
      <c r="AG20" s="143"/>
      <c r="AH20" s="128"/>
      <c r="AI20" s="143"/>
      <c r="AJ20" s="127"/>
      <c r="AK20" s="154"/>
      <c r="AL20" s="192"/>
    </row>
    <row r="21" spans="2:38" x14ac:dyDescent="0.2">
      <c r="B21" s="118">
        <v>45343</v>
      </c>
      <c r="C21" s="118">
        <v>45357</v>
      </c>
      <c r="D21" s="152" t="s">
        <v>10</v>
      </c>
      <c r="E21" s="143">
        <v>5</v>
      </c>
      <c r="F21" s="128"/>
      <c r="G21" s="143">
        <v>6</v>
      </c>
      <c r="H21" s="127">
        <v>7.24</v>
      </c>
      <c r="I21" s="157"/>
      <c r="J21" s="143">
        <v>390</v>
      </c>
      <c r="K21" s="155" t="s">
        <v>10</v>
      </c>
      <c r="L21" s="143">
        <v>5</v>
      </c>
      <c r="M21" s="128"/>
      <c r="N21" s="143">
        <v>4.5</v>
      </c>
      <c r="O21" s="127">
        <v>0.81</v>
      </c>
      <c r="P21" s="154">
        <v>0.2</v>
      </c>
      <c r="Q21" s="155" t="s">
        <v>10</v>
      </c>
      <c r="R21" s="144">
        <v>0.5</v>
      </c>
      <c r="S21" s="87">
        <v>62</v>
      </c>
      <c r="T21" s="87">
        <v>67</v>
      </c>
      <c r="W21" s="118"/>
      <c r="X21" s="118"/>
      <c r="Y21" s="152"/>
      <c r="Z21" s="143"/>
      <c r="AA21" s="128"/>
      <c r="AB21" s="143"/>
      <c r="AC21" s="127"/>
      <c r="AD21" s="157"/>
      <c r="AE21" s="143"/>
      <c r="AF21" s="155"/>
      <c r="AG21" s="143"/>
      <c r="AH21" s="128"/>
      <c r="AI21" s="143"/>
      <c r="AJ21" s="127"/>
      <c r="AK21" s="154"/>
      <c r="AL21" s="192"/>
    </row>
    <row r="22" spans="2:38" x14ac:dyDescent="0.2">
      <c r="B22" s="118">
        <v>45364</v>
      </c>
      <c r="C22" s="118">
        <v>45376</v>
      </c>
      <c r="D22" s="152" t="s">
        <v>10</v>
      </c>
      <c r="E22" s="143">
        <v>5</v>
      </c>
      <c r="F22" s="122"/>
      <c r="G22" s="143">
        <v>5</v>
      </c>
      <c r="H22" s="127">
        <v>6.95</v>
      </c>
      <c r="I22" s="122"/>
      <c r="J22" s="143">
        <v>240</v>
      </c>
      <c r="K22" s="155" t="s">
        <v>10</v>
      </c>
      <c r="L22" s="143">
        <v>5</v>
      </c>
      <c r="M22" s="122"/>
      <c r="N22" s="143">
        <v>4.5999999999999996</v>
      </c>
      <c r="O22" s="127">
        <v>1.1000000000000001</v>
      </c>
      <c r="P22" s="127">
        <v>0.23</v>
      </c>
      <c r="Q22" s="155"/>
      <c r="R22" s="144">
        <v>0.7</v>
      </c>
      <c r="S22" s="87">
        <v>63</v>
      </c>
      <c r="T22" s="87">
        <v>67</v>
      </c>
      <c r="W22" s="118"/>
      <c r="X22" s="118"/>
      <c r="Y22" s="152"/>
      <c r="Z22" s="143"/>
      <c r="AA22" s="122"/>
      <c r="AB22" s="143"/>
      <c r="AC22" s="127"/>
      <c r="AD22" s="122"/>
      <c r="AE22" s="143"/>
      <c r="AF22" s="155"/>
      <c r="AG22" s="143"/>
      <c r="AH22" s="122"/>
      <c r="AI22" s="143"/>
      <c r="AJ22" s="127"/>
      <c r="AK22" s="127"/>
      <c r="AL22" s="192"/>
    </row>
    <row r="23" spans="2:38" x14ac:dyDescent="0.2">
      <c r="B23" s="118"/>
      <c r="C23" s="118"/>
      <c r="D23" s="152"/>
      <c r="E23" s="143"/>
      <c r="F23" s="128"/>
      <c r="G23" s="143"/>
      <c r="H23" s="127"/>
      <c r="I23" s="128"/>
      <c r="J23" s="161"/>
      <c r="K23" s="155"/>
      <c r="L23" s="143"/>
      <c r="M23" s="128"/>
      <c r="N23" s="143"/>
      <c r="O23" s="127"/>
      <c r="P23" s="154"/>
      <c r="Q23" s="155"/>
      <c r="R23" s="144"/>
      <c r="S23" s="87"/>
      <c r="T23" s="87"/>
      <c r="W23" s="118"/>
      <c r="X23" s="118"/>
      <c r="Y23" s="152"/>
      <c r="Z23" s="143"/>
      <c r="AA23" s="128"/>
      <c r="AB23" s="143"/>
      <c r="AC23" s="127"/>
      <c r="AD23" s="128"/>
      <c r="AE23" s="161"/>
      <c r="AF23" s="155"/>
      <c r="AG23" s="143"/>
      <c r="AH23" s="128"/>
      <c r="AI23" s="143"/>
      <c r="AJ23" s="127"/>
      <c r="AK23" s="154"/>
      <c r="AL23" s="192"/>
    </row>
    <row r="24" spans="2:38" x14ac:dyDescent="0.2">
      <c r="B24" s="118"/>
      <c r="C24" s="118"/>
      <c r="D24" s="152"/>
      <c r="E24" s="143"/>
      <c r="F24" s="128"/>
      <c r="G24" s="143"/>
      <c r="H24" s="127"/>
      <c r="I24" s="128"/>
      <c r="J24" s="161"/>
      <c r="K24" s="153"/>
      <c r="L24" s="143"/>
      <c r="M24" s="128"/>
      <c r="N24" s="143"/>
      <c r="O24" s="127"/>
      <c r="P24" s="154"/>
      <c r="Q24" s="155"/>
      <c r="R24" s="144"/>
      <c r="S24" s="87"/>
      <c r="T24" s="87"/>
      <c r="W24" s="118"/>
      <c r="X24" s="118"/>
      <c r="Y24" s="152"/>
      <c r="Z24" s="143"/>
      <c r="AA24" s="128"/>
      <c r="AB24" s="143"/>
      <c r="AC24" s="127"/>
      <c r="AD24" s="128"/>
      <c r="AE24" s="161"/>
      <c r="AF24" s="153"/>
      <c r="AG24" s="143"/>
      <c r="AH24" s="128"/>
      <c r="AI24" s="143"/>
      <c r="AJ24" s="127"/>
      <c r="AK24" s="154"/>
      <c r="AL24" s="192"/>
    </row>
    <row r="25" spans="2:38" x14ac:dyDescent="0.2">
      <c r="B25" s="118"/>
      <c r="C25" s="118"/>
      <c r="D25" s="152"/>
      <c r="E25" s="143"/>
      <c r="F25" s="128"/>
      <c r="G25" s="143"/>
      <c r="H25" s="127"/>
      <c r="I25" s="128"/>
      <c r="J25" s="160"/>
      <c r="K25" s="153"/>
      <c r="L25" s="143"/>
      <c r="M25" s="128"/>
      <c r="N25" s="143"/>
      <c r="O25" s="127"/>
      <c r="P25" s="154"/>
      <c r="Q25" s="119"/>
      <c r="R25" s="144"/>
      <c r="S25" s="87"/>
      <c r="T25" s="87"/>
      <c r="W25" s="118"/>
      <c r="X25" s="118"/>
      <c r="Y25" s="152"/>
      <c r="Z25" s="143"/>
      <c r="AA25" s="128"/>
      <c r="AB25" s="143"/>
      <c r="AC25" s="127"/>
      <c r="AD25" s="128"/>
      <c r="AE25" s="160"/>
      <c r="AF25" s="153"/>
      <c r="AG25" s="143"/>
      <c r="AH25" s="128"/>
      <c r="AI25" s="143"/>
      <c r="AJ25" s="127"/>
      <c r="AK25" s="154"/>
      <c r="AL25" s="193"/>
    </row>
    <row r="26" spans="2:38" x14ac:dyDescent="0.2">
      <c r="B26" s="118"/>
      <c r="C26" s="118"/>
      <c r="D26" s="152"/>
      <c r="E26" s="143"/>
      <c r="F26" s="128"/>
      <c r="G26" s="143"/>
      <c r="H26" s="127"/>
      <c r="I26" s="128"/>
      <c r="J26" s="143"/>
      <c r="K26" s="155"/>
      <c r="L26" s="143"/>
      <c r="M26" s="128"/>
      <c r="N26" s="143"/>
      <c r="O26" s="127"/>
      <c r="P26" s="154"/>
      <c r="Q26" s="155"/>
      <c r="R26" s="144"/>
      <c r="S26" s="87"/>
      <c r="T26" s="87"/>
      <c r="W26" s="118"/>
      <c r="X26" s="118"/>
      <c r="Y26" s="152"/>
      <c r="Z26" s="143"/>
      <c r="AA26" s="128"/>
      <c r="AB26" s="143"/>
      <c r="AC26" s="127"/>
      <c r="AD26" s="128"/>
      <c r="AE26" s="143"/>
      <c r="AF26" s="155"/>
      <c r="AG26" s="143"/>
      <c r="AH26" s="128"/>
      <c r="AI26" s="143"/>
      <c r="AJ26" s="127"/>
      <c r="AK26" s="154"/>
      <c r="AL26" s="192"/>
    </row>
    <row r="27" spans="2:38" x14ac:dyDescent="0.2">
      <c r="B27" s="118"/>
      <c r="C27" s="118"/>
      <c r="D27" s="119"/>
      <c r="E27" s="143"/>
      <c r="F27" s="128"/>
      <c r="G27" s="143"/>
      <c r="H27" s="127"/>
      <c r="I27" s="128"/>
      <c r="J27" s="161"/>
      <c r="K27" s="122"/>
      <c r="L27" s="143"/>
      <c r="M27" s="128"/>
      <c r="N27" s="143"/>
      <c r="O27" s="127"/>
      <c r="P27" s="127"/>
      <c r="Q27" s="119"/>
      <c r="R27" s="144"/>
      <c r="S27" s="87"/>
      <c r="T27" s="87"/>
      <c r="W27" s="118"/>
      <c r="X27" s="118"/>
      <c r="Y27" s="119"/>
      <c r="Z27" s="143"/>
      <c r="AA27" s="128"/>
      <c r="AB27" s="143"/>
      <c r="AC27" s="127"/>
      <c r="AD27" s="128"/>
      <c r="AE27" s="161"/>
      <c r="AF27" s="122"/>
      <c r="AG27" s="143"/>
      <c r="AH27" s="128"/>
      <c r="AI27" s="143"/>
      <c r="AJ27" s="127"/>
      <c r="AK27" s="127"/>
      <c r="AL27" s="193"/>
    </row>
    <row r="28" spans="2:38" ht="13.5" thickBot="1" x14ac:dyDescent="0.25">
      <c r="B28" s="120"/>
      <c r="C28" s="120"/>
      <c r="D28" s="125"/>
      <c r="E28" s="145"/>
      <c r="F28" s="124"/>
      <c r="G28" s="145"/>
      <c r="H28" s="121"/>
      <c r="I28" s="124"/>
      <c r="J28" s="145"/>
      <c r="K28" s="123"/>
      <c r="L28" s="145"/>
      <c r="M28" s="124"/>
      <c r="N28" s="145"/>
      <c r="O28" s="121"/>
      <c r="P28" s="121"/>
      <c r="Q28" s="125"/>
      <c r="R28" s="146"/>
      <c r="S28" s="87"/>
      <c r="T28" s="87"/>
      <c r="W28" s="120"/>
      <c r="X28" s="120"/>
      <c r="Y28" s="125"/>
      <c r="Z28" s="145"/>
      <c r="AA28" s="124"/>
      <c r="AB28" s="145"/>
      <c r="AC28" s="121"/>
      <c r="AD28" s="124"/>
      <c r="AE28" s="145"/>
      <c r="AF28" s="123"/>
      <c r="AG28" s="145"/>
      <c r="AH28" s="124"/>
      <c r="AI28" s="145"/>
      <c r="AJ28" s="121"/>
      <c r="AK28" s="121"/>
      <c r="AL28" s="194"/>
    </row>
    <row r="29" spans="2:38" x14ac:dyDescent="0.2">
      <c r="C29" s="44" t="s">
        <v>57</v>
      </c>
      <c r="F29" s="2"/>
      <c r="I29" s="44"/>
      <c r="Z29" s="2"/>
    </row>
    <row r="31" spans="2:38" ht="13.5" thickBot="1" x14ac:dyDescent="0.25">
      <c r="B31" s="107"/>
      <c r="C31" s="107"/>
      <c r="D31" s="107"/>
      <c r="E31" s="107"/>
      <c r="F31" s="297"/>
      <c r="G31" s="297"/>
      <c r="H31" s="107"/>
      <c r="I31" s="297"/>
      <c r="J31" s="297"/>
      <c r="K31" s="297"/>
      <c r="L31" s="297"/>
      <c r="M31" s="297"/>
      <c r="N31" s="297"/>
      <c r="O31" s="107"/>
      <c r="P31" s="107"/>
      <c r="Q31" s="297"/>
      <c r="R31" s="297"/>
      <c r="S31" s="107"/>
      <c r="T31" s="107"/>
      <c r="W31" s="107"/>
      <c r="X31" s="107"/>
      <c r="Y31" s="107"/>
      <c r="Z31" s="297"/>
      <c r="AA31" s="297"/>
      <c r="AB31" s="107"/>
      <c r="AC31" s="297"/>
      <c r="AD31" s="297"/>
      <c r="AE31" s="297"/>
      <c r="AF31" s="297"/>
      <c r="AG31" s="297"/>
      <c r="AH31" s="297"/>
      <c r="AI31" s="107"/>
      <c r="AJ31" s="107"/>
      <c r="AK31" s="297"/>
      <c r="AL31" s="297"/>
    </row>
    <row r="32" spans="2:38" x14ac:dyDescent="0.2">
      <c r="B32" s="298" t="s">
        <v>11</v>
      </c>
      <c r="C32" s="299"/>
      <c r="D32" s="300">
        <f>COUNT(E11:E28)</f>
        <v>12</v>
      </c>
      <c r="E32" s="301"/>
      <c r="F32" s="302">
        <f>COUNT(G11:G28)</f>
        <v>12</v>
      </c>
      <c r="G32" s="301"/>
      <c r="H32" s="16">
        <f>COUNT(H11:H28)</f>
        <v>12</v>
      </c>
      <c r="I32" s="302">
        <f>COUNT(J11:J28)</f>
        <v>12</v>
      </c>
      <c r="J32" s="301"/>
      <c r="K32" s="302">
        <f>COUNT(L11:L28)</f>
        <v>12</v>
      </c>
      <c r="L32" s="301"/>
      <c r="M32" s="302">
        <f>COUNT(N11:N28)</f>
        <v>12</v>
      </c>
      <c r="N32" s="301"/>
      <c r="O32" s="16">
        <f>COUNT(O11:O28)</f>
        <v>12</v>
      </c>
      <c r="P32" s="16">
        <f>COUNT(P11:P28)</f>
        <v>12</v>
      </c>
      <c r="Q32" s="302">
        <f>COUNT(R11:R28)</f>
        <v>12</v>
      </c>
      <c r="R32" s="311"/>
      <c r="S32" s="2">
        <f>COUNT(S11:S28)</f>
        <v>12</v>
      </c>
      <c r="T32" s="2">
        <f>COUNT(T11:T28)</f>
        <v>12</v>
      </c>
      <c r="W32" s="298" t="s">
        <v>11</v>
      </c>
      <c r="X32" s="299"/>
      <c r="Y32" s="16">
        <f>COUNT(Y11:Y28)</f>
        <v>0</v>
      </c>
      <c r="Z32" s="302">
        <f>COUNT(AA11:AA28)</f>
        <v>0</v>
      </c>
      <c r="AA32" s="301">
        <f>COUNT(AA11:AA28)</f>
        <v>0</v>
      </c>
      <c r="AB32" s="16">
        <f>COUNT(AB11:AB28)</f>
        <v>0</v>
      </c>
      <c r="AC32" s="302">
        <f>COUNT(AD11:AD28)</f>
        <v>0</v>
      </c>
      <c r="AD32" s="301"/>
      <c r="AE32" s="302">
        <f>COUNT(AF11:AF28)</f>
        <v>0</v>
      </c>
      <c r="AF32" s="301"/>
      <c r="AG32" s="302">
        <f>COUNT(AH11:AH28)</f>
        <v>0</v>
      </c>
      <c r="AH32" s="301"/>
      <c r="AI32" s="16">
        <f>COUNT(AI11:AI28)</f>
        <v>0</v>
      </c>
      <c r="AJ32" s="16">
        <f>COUNT(AJ11:AJ28)</f>
        <v>0</v>
      </c>
      <c r="AK32" s="302">
        <f>COUNT(AL11:AL28)</f>
        <v>0</v>
      </c>
      <c r="AL32" s="301"/>
    </row>
    <row r="33" spans="2:42" x14ac:dyDescent="0.2">
      <c r="B33" s="24"/>
      <c r="C33" s="25"/>
      <c r="D33" s="307"/>
      <c r="E33" s="308"/>
      <c r="F33" s="8"/>
      <c r="G33" s="9"/>
      <c r="H33" s="10"/>
      <c r="I33" s="309"/>
      <c r="J33" s="308"/>
      <c r="K33" s="309"/>
      <c r="L33" s="308"/>
      <c r="M33" s="309"/>
      <c r="N33" s="308"/>
      <c r="O33" s="10"/>
      <c r="P33" s="10"/>
      <c r="Q33" s="309"/>
      <c r="R33" s="310"/>
      <c r="S33" s="81"/>
      <c r="T33" s="81"/>
      <c r="W33" s="24"/>
      <c r="X33" s="25"/>
      <c r="Y33" s="7"/>
      <c r="Z33" s="8"/>
      <c r="AA33" s="9"/>
      <c r="AB33" s="10"/>
      <c r="AC33" s="309"/>
      <c r="AD33" s="308"/>
      <c r="AE33" s="309"/>
      <c r="AF33" s="308"/>
      <c r="AG33" s="309"/>
      <c r="AH33" s="308"/>
      <c r="AI33" s="10"/>
      <c r="AJ33" s="10"/>
      <c r="AK33" s="309"/>
      <c r="AL33" s="310"/>
    </row>
    <row r="34" spans="2:42" x14ac:dyDescent="0.2">
      <c r="B34" s="303" t="s">
        <v>12</v>
      </c>
      <c r="C34" s="304"/>
      <c r="D34" s="171" t="s">
        <v>10</v>
      </c>
      <c r="E34" s="12">
        <f>MIN(E11:E28)</f>
        <v>5</v>
      </c>
      <c r="F34" s="107"/>
      <c r="G34" s="12">
        <f>MIN(G11:G28)</f>
        <v>1</v>
      </c>
      <c r="H34" s="13">
        <f>MIN(H11:H28)</f>
        <v>6.95</v>
      </c>
      <c r="I34" s="305">
        <f>MIN(J11:J28)</f>
        <v>21</v>
      </c>
      <c r="J34" s="306"/>
      <c r="K34" s="107" t="s">
        <v>10</v>
      </c>
      <c r="L34" s="12">
        <f>MIN(L11:L28)</f>
        <v>5</v>
      </c>
      <c r="M34" s="12" t="s">
        <v>10</v>
      </c>
      <c r="N34" s="13">
        <f>MIN(N11:N28)</f>
        <v>3.1</v>
      </c>
      <c r="O34" s="13">
        <f>MIN(O11:O28)</f>
        <v>0.23</v>
      </c>
      <c r="P34" s="13">
        <f>MIN(P11:P28)</f>
        <v>0.2</v>
      </c>
      <c r="Q34" s="107" t="s">
        <v>10</v>
      </c>
      <c r="R34" s="17">
        <f>MIN(R11:R28)</f>
        <v>0.5</v>
      </c>
      <c r="S34" s="82">
        <f>MIN(S8:S26)</f>
        <v>52</v>
      </c>
      <c r="T34" s="82">
        <f>MIN(T8:T26)</f>
        <v>58</v>
      </c>
      <c r="W34" s="303" t="s">
        <v>12</v>
      </c>
      <c r="X34" s="304"/>
      <c r="Y34" s="11">
        <f>MIN(Y11:Y28)</f>
        <v>0</v>
      </c>
      <c r="Z34" s="107"/>
      <c r="AA34" s="12">
        <f>MIN(AA11:AA28)</f>
        <v>0</v>
      </c>
      <c r="AB34" s="13">
        <f>MIN(AB11:AB28)</f>
        <v>0</v>
      </c>
      <c r="AC34" s="305">
        <f>MIN(AD11:AD28)</f>
        <v>0</v>
      </c>
      <c r="AD34" s="306"/>
      <c r="AE34" s="107" t="s">
        <v>10</v>
      </c>
      <c r="AF34" s="12">
        <f>MIN(AF11:AF28)</f>
        <v>0</v>
      </c>
      <c r="AG34" s="12" t="s">
        <v>10</v>
      </c>
      <c r="AH34" s="13">
        <f>MIN(AH11:AH28)</f>
        <v>0</v>
      </c>
      <c r="AI34" s="13">
        <f>MIN(AI11:AI28)</f>
        <v>0</v>
      </c>
      <c r="AJ34" s="13">
        <f>MIN(AJ11:AJ25)</f>
        <v>0</v>
      </c>
      <c r="AK34" s="107" t="s">
        <v>10</v>
      </c>
      <c r="AL34" s="17">
        <f>MIN(AL11:AL28)</f>
        <v>0</v>
      </c>
    </row>
    <row r="35" spans="2:42" x14ac:dyDescent="0.2">
      <c r="B35" s="24"/>
      <c r="C35" s="25"/>
      <c r="D35" s="307"/>
      <c r="E35" s="308"/>
      <c r="F35" s="8"/>
      <c r="G35" s="9"/>
      <c r="H35" s="10"/>
      <c r="I35" s="309"/>
      <c r="J35" s="308"/>
      <c r="K35" s="309"/>
      <c r="L35" s="308"/>
      <c r="M35" s="309"/>
      <c r="N35" s="308"/>
      <c r="O35" s="10"/>
      <c r="P35" s="10"/>
      <c r="Q35" s="309"/>
      <c r="R35" s="310"/>
      <c r="S35" s="81"/>
      <c r="T35" s="81"/>
      <c r="W35" s="24"/>
      <c r="X35" s="25"/>
      <c r="Y35" s="7"/>
      <c r="Z35" s="8"/>
      <c r="AA35" s="9"/>
      <c r="AB35" s="10"/>
      <c r="AC35" s="309"/>
      <c r="AD35" s="308"/>
      <c r="AE35" s="309"/>
      <c r="AF35" s="308"/>
      <c r="AG35" s="309"/>
      <c r="AH35" s="308"/>
      <c r="AI35" s="10"/>
      <c r="AJ35" s="10"/>
      <c r="AK35" s="309"/>
      <c r="AL35" s="310"/>
    </row>
    <row r="36" spans="2:42" x14ac:dyDescent="0.2">
      <c r="B36" s="303" t="s">
        <v>13</v>
      </c>
      <c r="C36" s="304"/>
      <c r="D36" s="312">
        <f>SUM(E11:E28)/D32</f>
        <v>5</v>
      </c>
      <c r="E36" s="313">
        <f>SUM(E11:E31)/9</f>
        <v>6.666666666666667</v>
      </c>
      <c r="F36" s="314">
        <f>SUM(G11:G28)/F32</f>
        <v>7</v>
      </c>
      <c r="G36" s="313"/>
      <c r="H36" s="109">
        <f>SUM(H11:H28)/H32</f>
        <v>7.294999999999999</v>
      </c>
      <c r="I36" s="314">
        <f>SUM(J11:J28)/I32</f>
        <v>100.58333333333333</v>
      </c>
      <c r="J36" s="313"/>
      <c r="K36" s="314">
        <f>SUM(L11:L28)/K32</f>
        <v>5</v>
      </c>
      <c r="L36" s="313">
        <f>SUM(L11:L31)/9</f>
        <v>6.666666666666667</v>
      </c>
      <c r="M36" s="314">
        <f>SUM(N11:N28)/M32</f>
        <v>4.0583333333333336</v>
      </c>
      <c r="N36" s="313"/>
      <c r="O36" s="109">
        <f>SUM(O11:O28)/O32</f>
        <v>0.93166666666666664</v>
      </c>
      <c r="P36" s="167">
        <f>SUM(P11:P28)/P32</f>
        <v>0.25500000000000006</v>
      </c>
      <c r="Q36" s="314">
        <f>SUM(R11:R28)/Q32</f>
        <v>0.53333333333333333</v>
      </c>
      <c r="R36" s="315"/>
      <c r="S36" s="140">
        <f>SUM(S8:S26)/S32</f>
        <v>63.083333333333336</v>
      </c>
      <c r="T36" s="140">
        <f>SUM(T8:T26)/T32</f>
        <v>67.666666666666671</v>
      </c>
      <c r="W36" s="303" t="s">
        <v>13</v>
      </c>
      <c r="X36" s="304"/>
      <c r="Y36" s="108" t="e">
        <f>SUM(Y11:Y28)/Y32</f>
        <v>#DIV/0!</v>
      </c>
      <c r="Z36" s="314" t="e">
        <f>SUM(AA11:AA28)/Z32</f>
        <v>#DIV/0!</v>
      </c>
      <c r="AA36" s="313"/>
      <c r="AB36" s="109" t="e">
        <f>SUM(AB11:AB28)/AB32</f>
        <v>#DIV/0!</v>
      </c>
      <c r="AC36" s="314" t="e">
        <f>SUM(AD11:AD28)/AC32</f>
        <v>#DIV/0!</v>
      </c>
      <c r="AD36" s="313"/>
      <c r="AE36" s="314" t="e">
        <f>SUM(AF11:AF28)/AE32</f>
        <v>#DIV/0!</v>
      </c>
      <c r="AF36" s="313">
        <f>SUM(AF11:AF31)/9</f>
        <v>0</v>
      </c>
      <c r="AG36" s="314" t="e">
        <f>SUM(AH11:AH28)/AG32</f>
        <v>#DIV/0!</v>
      </c>
      <c r="AH36" s="313"/>
      <c r="AI36" s="109" t="e">
        <f>SUM(AI11:AI28)/AI32</f>
        <v>#DIV/0!</v>
      </c>
      <c r="AJ36" s="109" t="e">
        <f>SUM(AJ11:AJ25)/AJ32</f>
        <v>#DIV/0!</v>
      </c>
      <c r="AK36" s="314" t="e">
        <f>SUM(AL11:AL28)/AK32</f>
        <v>#DIV/0!</v>
      </c>
      <c r="AL36" s="315"/>
    </row>
    <row r="37" spans="2:42" x14ac:dyDescent="0.2">
      <c r="B37" s="24"/>
      <c r="C37" s="25"/>
      <c r="D37" s="307"/>
      <c r="E37" s="308"/>
      <c r="F37" s="309"/>
      <c r="G37" s="308"/>
      <c r="H37" s="10"/>
      <c r="I37" s="309"/>
      <c r="J37" s="308"/>
      <c r="K37" s="309"/>
      <c r="L37" s="308"/>
      <c r="M37" s="309"/>
      <c r="N37" s="308"/>
      <c r="O37" s="10"/>
      <c r="P37" s="10"/>
      <c r="Q37" s="309"/>
      <c r="R37" s="310"/>
      <c r="S37" s="81"/>
      <c r="T37" s="81"/>
      <c r="W37" s="24"/>
      <c r="X37" s="25"/>
      <c r="Y37" s="7"/>
      <c r="Z37" s="309"/>
      <c r="AA37" s="308"/>
      <c r="AB37" s="10"/>
      <c r="AC37" s="309"/>
      <c r="AD37" s="308"/>
      <c r="AE37" s="309"/>
      <c r="AF37" s="308"/>
      <c r="AG37" s="309"/>
      <c r="AH37" s="308"/>
      <c r="AI37" s="10"/>
      <c r="AJ37" s="10"/>
      <c r="AK37" s="309"/>
      <c r="AL37" s="310"/>
    </row>
    <row r="38" spans="2:42" ht="13.5" thickBot="1" x14ac:dyDescent="0.25">
      <c r="B38" s="316" t="s">
        <v>14</v>
      </c>
      <c r="C38" s="317"/>
      <c r="D38" s="318">
        <f>MAX(E11:E28)</f>
        <v>5</v>
      </c>
      <c r="E38" s="319"/>
      <c r="F38" s="320">
        <f>MAX(G11:G28)</f>
        <v>23</v>
      </c>
      <c r="G38" s="319"/>
      <c r="H38" s="15">
        <f>MAX(H11:H28)</f>
        <v>7.72</v>
      </c>
      <c r="I38" s="320">
        <f>MAX(J11:J28)</f>
        <v>390</v>
      </c>
      <c r="J38" s="319"/>
      <c r="K38" s="320">
        <f>MAX(L11:L28)</f>
        <v>5</v>
      </c>
      <c r="L38" s="319"/>
      <c r="M38" s="320">
        <f>MAX(N11:N28)</f>
        <v>5.8</v>
      </c>
      <c r="N38" s="319"/>
      <c r="O38" s="15">
        <f>MAX(O11:O28)</f>
        <v>2.4</v>
      </c>
      <c r="P38" s="15">
        <f>MAX(P11:P28)</f>
        <v>0.51</v>
      </c>
      <c r="Q38" s="320">
        <f>MAX(R11:R28)</f>
        <v>0.7</v>
      </c>
      <c r="R38" s="321"/>
      <c r="S38" s="82">
        <f>MAX(S8:S26)</f>
        <v>71</v>
      </c>
      <c r="T38" s="82">
        <f>MAX(T8:T26)</f>
        <v>75</v>
      </c>
      <c r="W38" s="316" t="s">
        <v>14</v>
      </c>
      <c r="X38" s="317"/>
      <c r="Y38" s="14">
        <f>MAX(Y11:Y28)</f>
        <v>0</v>
      </c>
      <c r="Z38" s="320">
        <f>MAX(AA11:AA28)</f>
        <v>0</v>
      </c>
      <c r="AA38" s="319"/>
      <c r="AB38" s="15">
        <f>MAX(AB11:AB28)</f>
        <v>0</v>
      </c>
      <c r="AC38" s="320">
        <f>MAX(AD11:AD28)</f>
        <v>0</v>
      </c>
      <c r="AD38" s="319"/>
      <c r="AE38" s="320">
        <f>MAX(AF11:AF28)</f>
        <v>0</v>
      </c>
      <c r="AF38" s="319"/>
      <c r="AG38" s="320">
        <f>MAX(AH11:AH28)</f>
        <v>0</v>
      </c>
      <c r="AH38" s="319"/>
      <c r="AI38" s="15">
        <f>MAX(AI11:AI28)</f>
        <v>0</v>
      </c>
      <c r="AJ38" s="15">
        <f>MAX(AJ11:AJ25)</f>
        <v>0</v>
      </c>
      <c r="AK38" s="320">
        <f>MAX(AL11:AL28)</f>
        <v>0</v>
      </c>
      <c r="AL38" s="321"/>
    </row>
    <row r="40" spans="2:42" ht="13.5" hidden="1" thickBot="1" x14ac:dyDescent="0.25">
      <c r="X40" s="38">
        <v>0</v>
      </c>
    </row>
    <row r="41" spans="2:42" ht="13.5" hidden="1" thickBot="1" x14ac:dyDescent="0.25">
      <c r="Y41" s="129" t="e">
        <f>$X$40*Y36</f>
        <v>#DIV/0!</v>
      </c>
      <c r="Z41" s="322" t="e">
        <f>$X$40*Z36</f>
        <v>#DIV/0!</v>
      </c>
      <c r="AA41" s="323"/>
      <c r="AB41" s="129" t="e">
        <f>$X$40*AB36</f>
        <v>#DIV/0!</v>
      </c>
      <c r="AC41" s="322" t="e">
        <f>$X$40*AC36</f>
        <v>#DIV/0!</v>
      </c>
      <c r="AD41" s="323"/>
      <c r="AE41" s="322" t="e">
        <f>$X$40*AE36</f>
        <v>#DIV/0!</v>
      </c>
      <c r="AF41" s="323"/>
      <c r="AG41" s="322" t="e">
        <f>$X$40*AG36</f>
        <v>#DIV/0!</v>
      </c>
      <c r="AH41" s="323"/>
      <c r="AI41" s="129" t="e">
        <f>$X$40*AI36</f>
        <v>#DIV/0!</v>
      </c>
      <c r="AJ41" s="129" t="e">
        <f>$X$40*AJ36</f>
        <v>#DIV/0!</v>
      </c>
      <c r="AK41" s="322" t="e">
        <f>$X$40*AK36</f>
        <v>#DIV/0!</v>
      </c>
      <c r="AL41" s="323"/>
    </row>
    <row r="42" spans="2:42" ht="38.25" customHeight="1" x14ac:dyDescent="0.25">
      <c r="D42" s="18" t="s">
        <v>17</v>
      </c>
      <c r="E42" s="18"/>
      <c r="F42" s="5"/>
      <c r="O42" s="279" t="s">
        <v>18</v>
      </c>
      <c r="P42" s="279"/>
      <c r="Q42" s="19"/>
      <c r="R42" s="22"/>
      <c r="S42" s="22"/>
      <c r="T42" s="22"/>
      <c r="Z42" s="18" t="s">
        <v>17</v>
      </c>
      <c r="AA42" s="18"/>
      <c r="AB42" s="5"/>
      <c r="AK42" s="279" t="s">
        <v>18</v>
      </c>
      <c r="AL42" s="279"/>
      <c r="AM42" s="19"/>
      <c r="AN42" s="22"/>
      <c r="AO42" s="22"/>
      <c r="AP42" s="22"/>
    </row>
    <row r="43" spans="2:42" ht="16.5" thickBot="1" x14ac:dyDescent="0.3">
      <c r="D43" s="18" t="s">
        <v>0</v>
      </c>
      <c r="E43" s="18"/>
      <c r="F43" s="5"/>
      <c r="O43" s="19"/>
      <c r="P43" s="19"/>
      <c r="Q43" s="19"/>
      <c r="R43" s="22"/>
      <c r="S43" s="22"/>
      <c r="T43" s="22"/>
      <c r="Z43" s="18" t="s">
        <v>0</v>
      </c>
      <c r="AA43" s="18"/>
      <c r="AB43" s="5"/>
      <c r="AK43" s="19"/>
      <c r="AL43" s="19"/>
      <c r="AM43" s="19"/>
      <c r="AN43" s="22"/>
      <c r="AO43" s="22"/>
      <c r="AP43" s="22"/>
    </row>
    <row r="44" spans="2:42" ht="16.5" thickBot="1" x14ac:dyDescent="0.3">
      <c r="B44"/>
      <c r="D44" s="18" t="s">
        <v>1</v>
      </c>
      <c r="E44" s="18"/>
      <c r="F44" s="5"/>
      <c r="H44" s="280">
        <v>2</v>
      </c>
      <c r="I44" s="281"/>
      <c r="X44"/>
      <c r="Z44" s="18"/>
      <c r="AB44" s="5"/>
      <c r="AN44" s="2"/>
    </row>
    <row r="45" spans="2:42" ht="16.5" thickBot="1" x14ac:dyDescent="0.3">
      <c r="D45" s="18" t="s">
        <v>2</v>
      </c>
      <c r="E45" s="18"/>
      <c r="F45" s="5"/>
      <c r="H45" s="280" t="s">
        <v>48</v>
      </c>
      <c r="I45" s="281"/>
      <c r="Z45" s="2"/>
      <c r="AA45" s="18" t="s">
        <v>46</v>
      </c>
      <c r="AK45"/>
      <c r="AL45"/>
      <c r="AM45"/>
    </row>
    <row r="46" spans="2:42" ht="16.5" thickBot="1" x14ac:dyDescent="0.3">
      <c r="D46" s="18" t="s">
        <v>19</v>
      </c>
      <c r="E46" s="18"/>
      <c r="F46" s="5"/>
      <c r="H46" s="280" t="s">
        <v>20</v>
      </c>
      <c r="I46" s="281"/>
      <c r="Z46" s="2"/>
      <c r="AK46"/>
      <c r="AL46"/>
      <c r="AM46"/>
    </row>
    <row r="47" spans="2:42" ht="16.5" thickBot="1" x14ac:dyDescent="0.3">
      <c r="D47" s="18" t="s">
        <v>21</v>
      </c>
      <c r="E47" s="18"/>
      <c r="F47" s="5"/>
      <c r="H47" s="287">
        <v>45412</v>
      </c>
      <c r="I47" s="288"/>
      <c r="Z47" s="2"/>
      <c r="AK47"/>
      <c r="AL47"/>
      <c r="AM47"/>
    </row>
    <row r="48" spans="2:42" ht="13.5" thickBot="1" x14ac:dyDescent="0.25">
      <c r="Z48" s="2"/>
      <c r="AB48" s="6"/>
      <c r="AN48" s="2"/>
      <c r="AO48" s="2"/>
      <c r="AP48" s="2"/>
    </row>
    <row r="49" spans="2:39" s="1" customFormat="1" ht="65.25" customHeight="1" thickBot="1" x14ac:dyDescent="0.25">
      <c r="B49" s="23" t="s">
        <v>22</v>
      </c>
      <c r="C49" s="66" t="s">
        <v>35</v>
      </c>
      <c r="D49" s="290" t="s">
        <v>23</v>
      </c>
      <c r="E49" s="291"/>
      <c r="F49" s="292" t="s">
        <v>3</v>
      </c>
      <c r="G49" s="291"/>
      <c r="H49" s="4" t="s">
        <v>4</v>
      </c>
      <c r="I49" s="292" t="s">
        <v>5</v>
      </c>
      <c r="J49" s="291"/>
      <c r="K49" s="292" t="s">
        <v>6</v>
      </c>
      <c r="L49" s="291"/>
      <c r="M49" s="292" t="s">
        <v>7</v>
      </c>
      <c r="N49" s="291"/>
      <c r="O49" s="3" t="s">
        <v>8</v>
      </c>
      <c r="P49" s="3" t="s">
        <v>27</v>
      </c>
      <c r="Q49" s="292" t="s">
        <v>9</v>
      </c>
      <c r="R49" s="293"/>
      <c r="S49" s="79" t="s">
        <v>37</v>
      </c>
      <c r="T49" s="79" t="s">
        <v>38</v>
      </c>
      <c r="X49" s="23" t="s">
        <v>22</v>
      </c>
      <c r="Y49" s="66" t="s">
        <v>35</v>
      </c>
      <c r="Z49" s="290" t="s">
        <v>23</v>
      </c>
      <c r="AA49" s="291"/>
      <c r="AB49" s="292" t="s">
        <v>3</v>
      </c>
      <c r="AC49" s="291"/>
      <c r="AD49" s="4" t="s">
        <v>4</v>
      </c>
      <c r="AE49" s="292" t="s">
        <v>8</v>
      </c>
      <c r="AF49" s="293"/>
    </row>
    <row r="50" spans="2:39" s="1" customFormat="1" ht="15.75" customHeight="1" x14ac:dyDescent="0.2">
      <c r="B50" s="282"/>
      <c r="C50" s="282"/>
      <c r="D50" s="284" t="s">
        <v>24</v>
      </c>
      <c r="E50" s="285"/>
      <c r="F50" s="285"/>
      <c r="G50" s="285"/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6"/>
      <c r="S50" s="2"/>
      <c r="T50" s="2"/>
      <c r="X50" s="282"/>
      <c r="Y50" s="282"/>
      <c r="Z50" s="284"/>
      <c r="AA50" s="285"/>
      <c r="AB50" s="285"/>
      <c r="AC50" s="285"/>
      <c r="AD50" s="285"/>
      <c r="AE50" s="285"/>
      <c r="AF50" s="286"/>
      <c r="AG50"/>
      <c r="AH50"/>
      <c r="AI50"/>
      <c r="AJ50" s="2"/>
      <c r="AK50" s="2"/>
    </row>
    <row r="51" spans="2:39" s="1" customFormat="1" ht="13.5" thickBot="1" x14ac:dyDescent="0.25">
      <c r="B51" s="283"/>
      <c r="C51" s="283"/>
      <c r="D51" s="294" t="s">
        <v>25</v>
      </c>
      <c r="E51" s="295"/>
      <c r="F51" s="295"/>
      <c r="G51" s="295"/>
      <c r="H51" s="295"/>
      <c r="I51" s="295"/>
      <c r="J51" s="295"/>
      <c r="K51" s="295"/>
      <c r="L51" s="295"/>
      <c r="M51" s="295"/>
      <c r="N51" s="295"/>
      <c r="O51" s="295"/>
      <c r="P51" s="295"/>
      <c r="Q51" s="295"/>
      <c r="R51" s="296"/>
      <c r="S51" s="2"/>
      <c r="T51" s="2"/>
      <c r="X51" s="283"/>
      <c r="Y51" s="283"/>
      <c r="Z51" s="371"/>
      <c r="AA51" s="372"/>
      <c r="AB51" s="372"/>
      <c r="AC51" s="372"/>
      <c r="AD51" s="372"/>
      <c r="AE51" s="372"/>
      <c r="AF51" s="373"/>
      <c r="AG51"/>
      <c r="AH51"/>
      <c r="AI51"/>
      <c r="AJ51" s="2"/>
      <c r="AK51" s="2"/>
    </row>
    <row r="52" spans="2:39" x14ac:dyDescent="0.2">
      <c r="B52" s="118">
        <v>45026</v>
      </c>
      <c r="C52" s="118">
        <v>45039</v>
      </c>
      <c r="D52" s="152" t="s">
        <v>10</v>
      </c>
      <c r="E52" s="156">
        <v>5</v>
      </c>
      <c r="F52" s="157"/>
      <c r="G52" s="156">
        <v>6</v>
      </c>
      <c r="H52" s="154">
        <v>7.74</v>
      </c>
      <c r="I52" s="157"/>
      <c r="J52" s="156">
        <v>61</v>
      </c>
      <c r="K52" s="153" t="s">
        <v>10</v>
      </c>
      <c r="L52" s="156">
        <v>5</v>
      </c>
      <c r="M52" s="157"/>
      <c r="N52" s="156">
        <v>5.9</v>
      </c>
      <c r="O52" s="154">
        <v>0.38</v>
      </c>
      <c r="P52" s="154">
        <v>0.28999999999999998</v>
      </c>
      <c r="Q52" s="155" t="s">
        <v>10</v>
      </c>
      <c r="R52" s="159">
        <v>0.5</v>
      </c>
      <c r="S52" s="170">
        <v>66</v>
      </c>
      <c r="T52" s="170">
        <v>70</v>
      </c>
      <c r="U52" s="107"/>
      <c r="X52" s="28"/>
      <c r="Y52" s="75"/>
      <c r="Z52" s="72"/>
      <c r="AA52" s="84"/>
      <c r="AB52" s="147"/>
      <c r="AC52" s="148"/>
      <c r="AD52" s="149"/>
      <c r="AE52" s="117"/>
      <c r="AF52" s="131"/>
      <c r="AG52"/>
      <c r="AH52"/>
      <c r="AI52"/>
      <c r="AJ52"/>
      <c r="AK52"/>
      <c r="AL52"/>
      <c r="AM52"/>
    </row>
    <row r="53" spans="2:39" x14ac:dyDescent="0.2">
      <c r="B53" s="118">
        <v>45056</v>
      </c>
      <c r="C53" s="118">
        <v>45069</v>
      </c>
      <c r="D53" s="152" t="s">
        <v>10</v>
      </c>
      <c r="E53" s="156">
        <v>5</v>
      </c>
      <c r="F53" s="157"/>
      <c r="G53" s="156">
        <v>5</v>
      </c>
      <c r="H53" s="154">
        <v>8.0399999999999991</v>
      </c>
      <c r="I53" s="157"/>
      <c r="J53" s="156">
        <v>12</v>
      </c>
      <c r="K53" s="153" t="s">
        <v>10</v>
      </c>
      <c r="L53" s="156">
        <v>5</v>
      </c>
      <c r="M53" s="157"/>
      <c r="N53" s="156">
        <v>6.5</v>
      </c>
      <c r="O53" s="154">
        <v>0.37</v>
      </c>
      <c r="P53" s="154">
        <v>0.2</v>
      </c>
      <c r="Q53" s="155"/>
      <c r="R53" s="159">
        <v>1.3</v>
      </c>
      <c r="S53" s="170">
        <v>73</v>
      </c>
      <c r="T53" s="170">
        <v>76</v>
      </c>
      <c r="U53" s="107"/>
      <c r="X53" s="30"/>
      <c r="Y53" s="30"/>
      <c r="Z53" s="67"/>
      <c r="AA53" s="102"/>
      <c r="AB53" s="67"/>
      <c r="AC53" s="102"/>
      <c r="AD53" s="47"/>
      <c r="AE53" s="67"/>
      <c r="AF53" s="103"/>
      <c r="AG53"/>
      <c r="AH53"/>
      <c r="AI53"/>
      <c r="AJ53"/>
      <c r="AK53"/>
      <c r="AL53"/>
      <c r="AM53"/>
    </row>
    <row r="54" spans="2:39" x14ac:dyDescent="0.2">
      <c r="B54" s="118">
        <v>45097</v>
      </c>
      <c r="C54" s="118">
        <v>45111</v>
      </c>
      <c r="D54" s="152" t="s">
        <v>10</v>
      </c>
      <c r="E54" s="156">
        <v>5</v>
      </c>
      <c r="F54" s="153"/>
      <c r="G54" s="156">
        <v>16</v>
      </c>
      <c r="H54" s="154">
        <v>9.4</v>
      </c>
      <c r="I54" s="153"/>
      <c r="J54" s="156">
        <v>1</v>
      </c>
      <c r="K54" s="153" t="s">
        <v>10</v>
      </c>
      <c r="L54" s="156">
        <v>5</v>
      </c>
      <c r="M54" s="153"/>
      <c r="N54" s="156">
        <v>4.3</v>
      </c>
      <c r="O54" s="154">
        <v>0.26</v>
      </c>
      <c r="P54" s="154">
        <v>0.2</v>
      </c>
      <c r="Q54" s="155" t="s">
        <v>10</v>
      </c>
      <c r="R54" s="159">
        <v>0.5</v>
      </c>
      <c r="S54" s="170">
        <v>70</v>
      </c>
      <c r="T54" s="170">
        <v>74</v>
      </c>
      <c r="U54" s="107"/>
      <c r="X54" s="32"/>
      <c r="Y54" s="32"/>
      <c r="Z54" s="67"/>
      <c r="AA54" s="102"/>
      <c r="AB54" s="67"/>
      <c r="AC54" s="102"/>
      <c r="AD54" s="47"/>
      <c r="AE54" s="67"/>
      <c r="AF54" s="103"/>
      <c r="AG54"/>
      <c r="AH54"/>
      <c r="AI54"/>
      <c r="AJ54"/>
      <c r="AK54"/>
      <c r="AL54"/>
      <c r="AM54"/>
    </row>
    <row r="55" spans="2:39" x14ac:dyDescent="0.2">
      <c r="B55" s="118">
        <v>45120</v>
      </c>
      <c r="C55" s="118">
        <v>45132</v>
      </c>
      <c r="D55" s="152" t="s">
        <v>10</v>
      </c>
      <c r="E55" s="143">
        <v>5</v>
      </c>
      <c r="F55" s="122"/>
      <c r="G55" s="143">
        <v>29</v>
      </c>
      <c r="H55" s="165">
        <v>9.34</v>
      </c>
      <c r="I55" s="153"/>
      <c r="J55" s="160">
        <v>1</v>
      </c>
      <c r="K55" s="153" t="s">
        <v>10</v>
      </c>
      <c r="L55" s="143">
        <v>5</v>
      </c>
      <c r="M55" s="122"/>
      <c r="N55" s="143">
        <v>5.4</v>
      </c>
      <c r="O55" s="127">
        <v>0.34</v>
      </c>
      <c r="P55" s="154">
        <v>0.37</v>
      </c>
      <c r="Q55" s="119"/>
      <c r="R55" s="144">
        <v>0.7</v>
      </c>
      <c r="S55" s="87">
        <v>71</v>
      </c>
      <c r="T55" s="87">
        <v>75</v>
      </c>
      <c r="U55" s="107"/>
      <c r="X55" s="26"/>
      <c r="Y55" s="26"/>
      <c r="Z55" s="67"/>
      <c r="AA55" s="102"/>
      <c r="AB55" s="67"/>
      <c r="AC55" s="102"/>
      <c r="AD55" s="47"/>
      <c r="AE55" s="67"/>
      <c r="AF55" s="103"/>
      <c r="AG55"/>
      <c r="AH55"/>
      <c r="AI55"/>
      <c r="AJ55"/>
      <c r="AK55"/>
      <c r="AL55"/>
      <c r="AM55"/>
    </row>
    <row r="56" spans="2:39" x14ac:dyDescent="0.2">
      <c r="B56" s="118">
        <v>45153</v>
      </c>
      <c r="C56" s="118">
        <v>45167</v>
      </c>
      <c r="D56" s="152" t="s">
        <v>10</v>
      </c>
      <c r="E56" s="143">
        <v>5</v>
      </c>
      <c r="F56" s="122"/>
      <c r="G56" s="143">
        <v>8</v>
      </c>
      <c r="H56" s="127">
        <v>7.32</v>
      </c>
      <c r="I56" s="122"/>
      <c r="J56" s="143">
        <v>2</v>
      </c>
      <c r="K56" s="166" t="s">
        <v>10</v>
      </c>
      <c r="L56" s="143">
        <v>5</v>
      </c>
      <c r="M56" s="122"/>
      <c r="N56" s="143">
        <v>6.3</v>
      </c>
      <c r="O56" s="127">
        <v>0.39</v>
      </c>
      <c r="P56" s="154">
        <v>0.21</v>
      </c>
      <c r="Q56" s="119"/>
      <c r="R56" s="144">
        <v>2.8</v>
      </c>
      <c r="S56" s="87">
        <v>71</v>
      </c>
      <c r="T56" s="87">
        <v>75</v>
      </c>
      <c r="U56" s="107"/>
      <c r="X56" s="30"/>
      <c r="Y56" s="30"/>
      <c r="Z56" s="67"/>
      <c r="AA56" s="102"/>
      <c r="AB56" s="67"/>
      <c r="AC56" s="102"/>
      <c r="AD56" s="47"/>
      <c r="AE56" s="67"/>
      <c r="AF56" s="103"/>
      <c r="AG56"/>
      <c r="AH56"/>
      <c r="AI56"/>
      <c r="AJ56"/>
      <c r="AK56"/>
      <c r="AL56"/>
      <c r="AM56"/>
    </row>
    <row r="57" spans="2:39" x14ac:dyDescent="0.2">
      <c r="B57" s="118">
        <v>45182</v>
      </c>
      <c r="C57" s="118">
        <v>45196</v>
      </c>
      <c r="D57" s="152" t="s">
        <v>10</v>
      </c>
      <c r="E57" s="143">
        <v>5</v>
      </c>
      <c r="F57" s="122"/>
      <c r="G57" s="143">
        <v>8</v>
      </c>
      <c r="H57" s="127">
        <v>7.54</v>
      </c>
      <c r="I57" s="153"/>
      <c r="J57" s="168">
        <v>23</v>
      </c>
      <c r="K57" s="153" t="s">
        <v>10</v>
      </c>
      <c r="L57" s="143">
        <v>5</v>
      </c>
      <c r="M57" s="122"/>
      <c r="N57" s="143">
        <v>7.8</v>
      </c>
      <c r="O57" s="127">
        <v>0.6</v>
      </c>
      <c r="P57" s="154">
        <v>0.22</v>
      </c>
      <c r="Q57" s="119"/>
      <c r="R57" s="144">
        <v>2.1</v>
      </c>
      <c r="S57" s="87">
        <v>69</v>
      </c>
      <c r="T57" s="87">
        <v>73</v>
      </c>
      <c r="U57" s="107"/>
      <c r="X57" s="30"/>
      <c r="Y57" s="30"/>
      <c r="Z57" s="67"/>
      <c r="AA57" s="102"/>
      <c r="AB57" s="67"/>
      <c r="AC57" s="102"/>
      <c r="AD57" s="47"/>
      <c r="AE57" s="67"/>
      <c r="AF57" s="103"/>
      <c r="AG57"/>
      <c r="AH57"/>
      <c r="AI57"/>
      <c r="AJ57"/>
      <c r="AK57"/>
      <c r="AL57"/>
      <c r="AM57"/>
    </row>
    <row r="58" spans="2:39" x14ac:dyDescent="0.2">
      <c r="B58" s="118">
        <v>45216</v>
      </c>
      <c r="C58" s="118">
        <v>45226</v>
      </c>
      <c r="D58" s="152" t="s">
        <v>10</v>
      </c>
      <c r="E58" s="143">
        <v>5</v>
      </c>
      <c r="F58" s="122"/>
      <c r="G58" s="143">
        <v>6</v>
      </c>
      <c r="H58" s="127">
        <v>7.14</v>
      </c>
      <c r="I58" s="153"/>
      <c r="J58" s="169">
        <v>22</v>
      </c>
      <c r="K58" s="155" t="s">
        <v>10</v>
      </c>
      <c r="L58" s="143">
        <v>5</v>
      </c>
      <c r="M58" s="122"/>
      <c r="N58" s="143">
        <v>3.7</v>
      </c>
      <c r="O58" s="127">
        <v>0.28999999999999998</v>
      </c>
      <c r="P58" s="127">
        <v>0.24</v>
      </c>
      <c r="Q58" s="119" t="s">
        <v>10</v>
      </c>
      <c r="R58" s="144">
        <v>0.5</v>
      </c>
      <c r="S58" s="87">
        <v>61</v>
      </c>
      <c r="T58" s="87">
        <v>66</v>
      </c>
      <c r="U58" s="107"/>
      <c r="X58" s="30"/>
      <c r="Y58" s="30"/>
      <c r="Z58" s="67"/>
      <c r="AA58" s="102"/>
      <c r="AB58" s="67"/>
      <c r="AC58" s="102"/>
      <c r="AD58" s="47"/>
      <c r="AE58" s="67"/>
      <c r="AF58" s="103"/>
      <c r="AG58"/>
      <c r="AH58"/>
      <c r="AI58"/>
      <c r="AJ58"/>
      <c r="AK58"/>
      <c r="AL58"/>
      <c r="AM58"/>
    </row>
    <row r="59" spans="2:39" x14ac:dyDescent="0.2">
      <c r="B59" s="118">
        <v>45251</v>
      </c>
      <c r="C59" s="118" t="s">
        <v>56</v>
      </c>
      <c r="D59" s="152" t="s">
        <v>10</v>
      </c>
      <c r="E59" s="143">
        <v>5</v>
      </c>
      <c r="F59" s="153"/>
      <c r="G59" s="156">
        <v>7</v>
      </c>
      <c r="H59" s="154">
        <v>7.73</v>
      </c>
      <c r="I59" s="153"/>
      <c r="J59" s="160">
        <v>51</v>
      </c>
      <c r="K59" s="155" t="s">
        <v>10</v>
      </c>
      <c r="L59" s="143">
        <v>5</v>
      </c>
      <c r="M59" s="153"/>
      <c r="N59" s="156">
        <v>3.3</v>
      </c>
      <c r="O59" s="154">
        <v>0.98</v>
      </c>
      <c r="P59" s="154">
        <v>0.31</v>
      </c>
      <c r="Q59" s="155" t="s">
        <v>10</v>
      </c>
      <c r="R59" s="144">
        <v>0.5</v>
      </c>
      <c r="S59" s="170">
        <v>62</v>
      </c>
      <c r="T59" s="170">
        <v>67</v>
      </c>
      <c r="U59" s="107"/>
      <c r="X59" s="30"/>
      <c r="Y59" s="30"/>
      <c r="Z59" s="67"/>
      <c r="AA59" s="102"/>
      <c r="AB59" s="67"/>
      <c r="AC59" s="102"/>
      <c r="AD59" s="47"/>
      <c r="AE59" s="67"/>
      <c r="AF59" s="103"/>
      <c r="AG59"/>
      <c r="AH59"/>
      <c r="AI59"/>
      <c r="AJ59"/>
      <c r="AK59"/>
      <c r="AL59"/>
      <c r="AM59"/>
    </row>
    <row r="60" spans="2:39" x14ac:dyDescent="0.2">
      <c r="B60" s="118">
        <v>45272</v>
      </c>
      <c r="C60" s="118">
        <v>45294</v>
      </c>
      <c r="D60" s="152" t="s">
        <v>10</v>
      </c>
      <c r="E60" s="143">
        <v>5</v>
      </c>
      <c r="F60" s="153"/>
      <c r="G60" s="156">
        <v>13</v>
      </c>
      <c r="H60" s="154">
        <v>8.67</v>
      </c>
      <c r="I60" s="153"/>
      <c r="J60" s="160">
        <v>90</v>
      </c>
      <c r="K60" s="155" t="s">
        <v>10</v>
      </c>
      <c r="L60" s="143">
        <v>5</v>
      </c>
      <c r="M60" s="153"/>
      <c r="N60" s="156">
        <v>3.8</v>
      </c>
      <c r="O60" s="154">
        <v>1.6</v>
      </c>
      <c r="P60" s="154">
        <v>0.2</v>
      </c>
      <c r="Q60" s="155"/>
      <c r="R60" s="144">
        <v>1</v>
      </c>
      <c r="S60" s="170">
        <v>55</v>
      </c>
      <c r="T60" s="170">
        <v>59</v>
      </c>
      <c r="U60" s="107"/>
      <c r="X60" s="30"/>
      <c r="Y60" s="30"/>
      <c r="Z60" s="67"/>
      <c r="AA60" s="102"/>
      <c r="AB60" s="67"/>
      <c r="AC60" s="102"/>
      <c r="AD60" s="47"/>
      <c r="AE60" s="67"/>
      <c r="AF60" s="103"/>
      <c r="AG60"/>
      <c r="AH60"/>
      <c r="AI60"/>
      <c r="AJ60"/>
      <c r="AK60"/>
      <c r="AL60"/>
      <c r="AM60"/>
    </row>
    <row r="61" spans="2:39" x14ac:dyDescent="0.2">
      <c r="B61" s="118">
        <v>45307</v>
      </c>
      <c r="C61" s="118">
        <v>45321</v>
      </c>
      <c r="D61" s="152" t="s">
        <v>10</v>
      </c>
      <c r="E61" s="143">
        <v>5</v>
      </c>
      <c r="F61" s="122"/>
      <c r="G61" s="143">
        <v>13</v>
      </c>
      <c r="H61" s="127">
        <v>8.4600000000000009</v>
      </c>
      <c r="I61" s="153"/>
      <c r="J61" s="160">
        <v>20</v>
      </c>
      <c r="K61" s="155" t="s">
        <v>10</v>
      </c>
      <c r="L61" s="143">
        <v>5</v>
      </c>
      <c r="M61" s="122"/>
      <c r="N61" s="143">
        <v>3.5</v>
      </c>
      <c r="O61" s="127">
        <v>1.6</v>
      </c>
      <c r="P61" s="154">
        <v>0.2</v>
      </c>
      <c r="Q61" s="155" t="s">
        <v>10</v>
      </c>
      <c r="R61" s="144">
        <v>0.5</v>
      </c>
      <c r="S61" s="87">
        <v>62</v>
      </c>
      <c r="T61" s="87">
        <v>67</v>
      </c>
      <c r="U61" s="107"/>
      <c r="X61" s="30"/>
      <c r="Y61" s="30"/>
      <c r="Z61" s="67"/>
      <c r="AA61" s="102"/>
      <c r="AB61" s="67"/>
      <c r="AC61" s="102"/>
      <c r="AD61" s="47"/>
      <c r="AE61" s="67"/>
      <c r="AF61" s="103"/>
      <c r="AG61"/>
      <c r="AH61"/>
      <c r="AI61"/>
      <c r="AJ61"/>
      <c r="AK61"/>
      <c r="AL61"/>
      <c r="AM61"/>
    </row>
    <row r="62" spans="2:39" x14ac:dyDescent="0.2">
      <c r="B62" s="118">
        <v>45343</v>
      </c>
      <c r="C62" s="118">
        <v>45357</v>
      </c>
      <c r="D62" s="152" t="s">
        <v>10</v>
      </c>
      <c r="E62" s="143">
        <v>5</v>
      </c>
      <c r="F62" s="122"/>
      <c r="G62" s="143">
        <v>6</v>
      </c>
      <c r="H62" s="127">
        <v>7.54</v>
      </c>
      <c r="I62" s="122"/>
      <c r="J62" s="143">
        <v>83</v>
      </c>
      <c r="K62" s="155" t="s">
        <v>10</v>
      </c>
      <c r="L62" s="143">
        <v>5</v>
      </c>
      <c r="M62" s="122"/>
      <c r="N62" s="143">
        <v>4.8</v>
      </c>
      <c r="O62" s="127">
        <v>0.92</v>
      </c>
      <c r="P62" s="154">
        <v>0.2</v>
      </c>
      <c r="Q62" s="155" t="s">
        <v>10</v>
      </c>
      <c r="R62" s="144">
        <v>0.5</v>
      </c>
      <c r="S62" s="87">
        <v>64</v>
      </c>
      <c r="T62" s="87">
        <v>68</v>
      </c>
      <c r="U62" s="107"/>
      <c r="X62" s="30"/>
      <c r="Y62" s="30"/>
      <c r="Z62" s="67"/>
      <c r="AA62" s="102"/>
      <c r="AB62" s="67"/>
      <c r="AC62" s="102"/>
      <c r="AD62" s="47"/>
      <c r="AE62" s="67"/>
      <c r="AF62" s="103"/>
      <c r="AG62"/>
      <c r="AH62"/>
      <c r="AI62"/>
      <c r="AJ62"/>
      <c r="AK62"/>
      <c r="AL62"/>
      <c r="AM62"/>
    </row>
    <row r="63" spans="2:39" x14ac:dyDescent="0.2">
      <c r="B63" s="118">
        <v>45364</v>
      </c>
      <c r="C63" s="118">
        <v>45376</v>
      </c>
      <c r="D63" s="152" t="s">
        <v>10</v>
      </c>
      <c r="E63" s="143">
        <v>5</v>
      </c>
      <c r="F63" s="122"/>
      <c r="G63" s="143">
        <v>10</v>
      </c>
      <c r="H63" s="127">
        <v>7.64</v>
      </c>
      <c r="I63" s="122"/>
      <c r="J63" s="143">
        <v>180</v>
      </c>
      <c r="K63" s="155" t="s">
        <v>10</v>
      </c>
      <c r="L63" s="143">
        <v>5</v>
      </c>
      <c r="M63" s="122"/>
      <c r="N63" s="143">
        <v>5.5</v>
      </c>
      <c r="O63" s="127">
        <v>1.1000000000000001</v>
      </c>
      <c r="P63" s="127">
        <v>0.24</v>
      </c>
      <c r="Q63" s="155"/>
      <c r="R63" s="144">
        <v>1.8</v>
      </c>
      <c r="S63" s="87">
        <v>65</v>
      </c>
      <c r="T63" s="87">
        <v>70</v>
      </c>
      <c r="U63" s="107"/>
      <c r="X63" s="30"/>
      <c r="Y63" s="30"/>
      <c r="Z63" s="67"/>
      <c r="AA63" s="102"/>
      <c r="AB63" s="67"/>
      <c r="AC63" s="102"/>
      <c r="AD63" s="47"/>
      <c r="AE63" s="67"/>
      <c r="AF63" s="103"/>
      <c r="AG63"/>
      <c r="AH63"/>
      <c r="AI63"/>
      <c r="AJ63"/>
      <c r="AK63"/>
      <c r="AL63"/>
      <c r="AM63"/>
    </row>
    <row r="64" spans="2:39" x14ac:dyDescent="0.2">
      <c r="B64" s="118"/>
      <c r="C64" s="118"/>
      <c r="D64" s="152"/>
      <c r="E64" s="143"/>
      <c r="F64" s="122"/>
      <c r="G64" s="143"/>
      <c r="H64" s="127"/>
      <c r="I64" s="157"/>
      <c r="J64" s="156"/>
      <c r="K64" s="155"/>
      <c r="L64" s="143"/>
      <c r="M64" s="122"/>
      <c r="N64" s="143"/>
      <c r="O64" s="127"/>
      <c r="P64" s="127"/>
      <c r="Q64" s="119"/>
      <c r="R64" s="144"/>
      <c r="S64" s="87"/>
      <c r="T64" s="87"/>
      <c r="U64" s="107"/>
      <c r="X64" s="30"/>
      <c r="Y64" s="30"/>
      <c r="Z64" s="67"/>
      <c r="AA64" s="102"/>
      <c r="AB64" s="67"/>
      <c r="AC64" s="102"/>
      <c r="AD64" s="47"/>
      <c r="AE64" s="67"/>
      <c r="AF64" s="103"/>
      <c r="AG64"/>
      <c r="AH64"/>
      <c r="AI64"/>
      <c r="AJ64"/>
      <c r="AK64"/>
      <c r="AL64"/>
      <c r="AM64"/>
    </row>
    <row r="65" spans="2:39" x14ac:dyDescent="0.2">
      <c r="B65" s="118"/>
      <c r="C65" s="118"/>
      <c r="D65" s="152"/>
      <c r="E65" s="143"/>
      <c r="F65" s="128"/>
      <c r="G65" s="143"/>
      <c r="H65" s="127"/>
      <c r="I65" s="128"/>
      <c r="J65" s="143"/>
      <c r="K65" s="153"/>
      <c r="L65" s="143"/>
      <c r="M65" s="128"/>
      <c r="N65" s="143"/>
      <c r="O65" s="127"/>
      <c r="P65" s="154"/>
      <c r="Q65" s="155"/>
      <c r="R65" s="144"/>
      <c r="S65" s="87"/>
      <c r="T65" s="87"/>
      <c r="U65" s="107"/>
      <c r="X65" s="30"/>
      <c r="Y65" s="30"/>
      <c r="Z65" s="67"/>
      <c r="AA65" s="102"/>
      <c r="AB65" s="67"/>
      <c r="AC65" s="102"/>
      <c r="AD65" s="47"/>
      <c r="AE65" s="67"/>
      <c r="AF65" s="103"/>
      <c r="AG65"/>
      <c r="AH65"/>
      <c r="AI65"/>
      <c r="AJ65"/>
      <c r="AK65"/>
      <c r="AL65"/>
      <c r="AM65"/>
    </row>
    <row r="66" spans="2:39" x14ac:dyDescent="0.2">
      <c r="B66" s="118"/>
      <c r="C66" s="118"/>
      <c r="D66" s="152"/>
      <c r="E66" s="143"/>
      <c r="F66" s="128"/>
      <c r="G66" s="143"/>
      <c r="H66" s="127"/>
      <c r="I66" s="128"/>
      <c r="J66" s="143"/>
      <c r="K66" s="153"/>
      <c r="L66" s="143"/>
      <c r="M66" s="128"/>
      <c r="N66" s="143"/>
      <c r="O66" s="127"/>
      <c r="P66" s="154"/>
      <c r="Q66" s="155"/>
      <c r="R66" s="144"/>
      <c r="S66" s="87"/>
      <c r="T66" s="87"/>
      <c r="U66" s="107"/>
      <c r="X66" s="30"/>
      <c r="Y66" s="30"/>
      <c r="Z66" s="67"/>
      <c r="AA66" s="102"/>
      <c r="AB66" s="67"/>
      <c r="AC66" s="102"/>
      <c r="AD66" s="47"/>
      <c r="AE66" s="67"/>
      <c r="AF66" s="103"/>
      <c r="AG66"/>
      <c r="AH66"/>
      <c r="AI66"/>
      <c r="AJ66"/>
      <c r="AK66"/>
      <c r="AL66"/>
      <c r="AM66"/>
    </row>
    <row r="67" spans="2:39" x14ac:dyDescent="0.2">
      <c r="B67" s="118"/>
      <c r="C67" s="118"/>
      <c r="D67" s="152"/>
      <c r="E67" s="143"/>
      <c r="F67" s="128"/>
      <c r="G67" s="143"/>
      <c r="H67" s="127"/>
      <c r="I67" s="157"/>
      <c r="J67" s="156"/>
      <c r="K67" s="153"/>
      <c r="L67" s="143"/>
      <c r="M67" s="128"/>
      <c r="N67" s="143"/>
      <c r="O67" s="127"/>
      <c r="P67" s="127"/>
      <c r="Q67" s="155"/>
      <c r="R67" s="144"/>
      <c r="S67" s="87"/>
      <c r="T67" s="87"/>
      <c r="U67" s="107"/>
      <c r="X67" s="30"/>
      <c r="Y67" s="30"/>
      <c r="Z67" s="67"/>
      <c r="AA67" s="102"/>
      <c r="AB67" s="67"/>
      <c r="AC67" s="102"/>
      <c r="AD67" s="47"/>
      <c r="AE67" s="67"/>
      <c r="AF67" s="103"/>
      <c r="AG67"/>
      <c r="AH67"/>
      <c r="AI67"/>
      <c r="AJ67"/>
      <c r="AK67"/>
      <c r="AL67"/>
      <c r="AM67"/>
    </row>
    <row r="68" spans="2:39" x14ac:dyDescent="0.2">
      <c r="B68" s="118"/>
      <c r="C68" s="118"/>
      <c r="D68" s="150"/>
      <c r="E68" s="143"/>
      <c r="F68" s="128"/>
      <c r="G68" s="143"/>
      <c r="H68" s="127"/>
      <c r="I68" s="128"/>
      <c r="J68" s="143"/>
      <c r="K68" s="122"/>
      <c r="L68" s="143"/>
      <c r="M68" s="128"/>
      <c r="N68" s="143"/>
      <c r="O68" s="127"/>
      <c r="P68" s="127"/>
      <c r="Q68" s="119"/>
      <c r="R68" s="158"/>
      <c r="S68" s="87"/>
      <c r="T68" s="87"/>
      <c r="U68" s="107"/>
      <c r="X68" s="30"/>
      <c r="Y68" s="30"/>
      <c r="Z68" s="67"/>
      <c r="AA68" s="102"/>
      <c r="AB68" s="67"/>
      <c r="AC68" s="102"/>
      <c r="AD68" s="47"/>
      <c r="AE68" s="67"/>
      <c r="AF68" s="103"/>
      <c r="AG68"/>
      <c r="AH68"/>
      <c r="AI68"/>
      <c r="AJ68"/>
      <c r="AK68"/>
      <c r="AL68"/>
      <c r="AM68"/>
    </row>
    <row r="69" spans="2:39" x14ac:dyDescent="0.2">
      <c r="B69" s="118"/>
      <c r="C69" s="118"/>
      <c r="D69" s="126"/>
      <c r="E69" s="143"/>
      <c r="F69" s="128"/>
      <c r="G69" s="143"/>
      <c r="H69" s="127"/>
      <c r="I69" s="128"/>
      <c r="J69" s="143"/>
      <c r="K69" s="122"/>
      <c r="L69" s="143"/>
      <c r="M69" s="128"/>
      <c r="N69" s="143"/>
      <c r="O69" s="127"/>
      <c r="P69" s="127"/>
      <c r="Q69" s="119"/>
      <c r="R69" s="144"/>
      <c r="S69" s="87"/>
      <c r="T69" s="87"/>
      <c r="U69" s="107"/>
      <c r="X69" s="34"/>
      <c r="Y69" s="34"/>
      <c r="Z69" s="67"/>
      <c r="AA69" s="102"/>
      <c r="AB69" s="67"/>
      <c r="AC69" s="102"/>
      <c r="AD69" s="47"/>
      <c r="AE69" s="67"/>
      <c r="AF69" s="103"/>
      <c r="AG69"/>
      <c r="AH69"/>
      <c r="AI69"/>
      <c r="AJ69"/>
      <c r="AK69"/>
      <c r="AL69"/>
      <c r="AM69"/>
    </row>
    <row r="70" spans="2:39" x14ac:dyDescent="0.2">
      <c r="B70" s="118"/>
      <c r="C70" s="118"/>
      <c r="D70" s="126"/>
      <c r="E70" s="143"/>
      <c r="F70" s="128"/>
      <c r="G70" s="143"/>
      <c r="H70" s="127"/>
      <c r="I70" s="128"/>
      <c r="J70" s="143"/>
      <c r="K70" s="122"/>
      <c r="L70" s="143"/>
      <c r="M70" s="128"/>
      <c r="N70" s="143"/>
      <c r="O70" s="127"/>
      <c r="P70" s="127"/>
      <c r="Q70" s="119"/>
      <c r="R70" s="144"/>
      <c r="S70" s="87"/>
      <c r="T70" s="87"/>
      <c r="U70" s="107"/>
      <c r="X70" s="30"/>
      <c r="Y70" s="30"/>
      <c r="Z70" s="56"/>
      <c r="AA70" s="69"/>
      <c r="AB70" s="67"/>
      <c r="AC70" s="102"/>
      <c r="AD70" s="68"/>
      <c r="AE70" s="46"/>
      <c r="AF70" s="88"/>
      <c r="AG70"/>
      <c r="AH70"/>
      <c r="AI70"/>
      <c r="AJ70"/>
      <c r="AK70"/>
      <c r="AL70"/>
      <c r="AM70"/>
    </row>
    <row r="71" spans="2:39" ht="13.5" thickBot="1" x14ac:dyDescent="0.25">
      <c r="B71" s="120"/>
      <c r="C71" s="120"/>
      <c r="D71" s="151"/>
      <c r="E71" s="145"/>
      <c r="F71" s="124"/>
      <c r="G71" s="145"/>
      <c r="H71" s="121"/>
      <c r="I71" s="124"/>
      <c r="J71" s="145"/>
      <c r="K71" s="123"/>
      <c r="L71" s="145"/>
      <c r="M71" s="124"/>
      <c r="N71" s="145"/>
      <c r="O71" s="121"/>
      <c r="P71" s="121"/>
      <c r="Q71" s="125"/>
      <c r="R71" s="146"/>
      <c r="S71" s="87"/>
      <c r="T71" s="87"/>
      <c r="U71" s="107"/>
      <c r="X71" s="51"/>
      <c r="Y71" s="51"/>
      <c r="Z71" s="139"/>
      <c r="AA71" s="105"/>
      <c r="AB71" s="132"/>
      <c r="AC71" s="133"/>
      <c r="AD71" s="134"/>
      <c r="AE71" s="130"/>
      <c r="AF71" s="135"/>
      <c r="AG71"/>
      <c r="AH71"/>
      <c r="AI71"/>
      <c r="AJ71"/>
      <c r="AK71"/>
      <c r="AL71"/>
      <c r="AM71"/>
    </row>
    <row r="72" spans="2:39" s="2" customFormat="1" ht="12.75" customHeight="1" x14ac:dyDescent="0.2">
      <c r="C72" s="44" t="s">
        <v>57</v>
      </c>
    </row>
    <row r="73" spans="2:39" x14ac:dyDescent="0.2"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2:39" s="2" customFormat="1" ht="13.5" customHeight="1" thickBot="1" x14ac:dyDescent="0.25">
      <c r="B74" s="107"/>
      <c r="C74" s="107"/>
      <c r="D74" s="107"/>
      <c r="E74" s="107"/>
      <c r="F74" s="297"/>
      <c r="G74" s="297"/>
      <c r="H74" s="107"/>
      <c r="I74" s="297"/>
      <c r="J74" s="297"/>
      <c r="K74" s="297"/>
      <c r="L74" s="297"/>
      <c r="M74" s="297"/>
      <c r="N74" s="297"/>
      <c r="O74" s="107"/>
      <c r="P74" s="107"/>
      <c r="Q74" s="297"/>
      <c r="R74" s="297"/>
      <c r="S74" s="107"/>
      <c r="T74" s="107"/>
    </row>
    <row r="75" spans="2:39" s="2" customFormat="1" ht="12.75" customHeight="1" x14ac:dyDescent="0.2">
      <c r="B75" s="298" t="s">
        <v>11</v>
      </c>
      <c r="C75" s="299"/>
      <c r="D75" s="300">
        <f>COUNT(E52:E71)</f>
        <v>12</v>
      </c>
      <c r="E75" s="301"/>
      <c r="F75" s="302">
        <f>COUNT(G52:G71)</f>
        <v>12</v>
      </c>
      <c r="G75" s="301">
        <f>COUNT(G52:G68)</f>
        <v>12</v>
      </c>
      <c r="H75" s="16">
        <f>COUNT(H52:H71)</f>
        <v>12</v>
      </c>
      <c r="I75" s="302">
        <f>COUNT(J52:J71)</f>
        <v>12</v>
      </c>
      <c r="J75" s="301"/>
      <c r="K75" s="302">
        <f>COUNT(L52:L71)</f>
        <v>12</v>
      </c>
      <c r="L75" s="301"/>
      <c r="M75" s="302">
        <f>COUNT(N52:N71)</f>
        <v>12</v>
      </c>
      <c r="N75" s="301"/>
      <c r="O75" s="16">
        <f>COUNT(O52:O71)</f>
        <v>12</v>
      </c>
      <c r="P75" s="16">
        <f>COUNT(P52:P71)</f>
        <v>12</v>
      </c>
      <c r="Q75" s="302">
        <f>COUNT(R52:R71)</f>
        <v>12</v>
      </c>
      <c r="R75" s="311"/>
      <c r="S75" s="2">
        <f>COUNT(S52:S71)</f>
        <v>12</v>
      </c>
      <c r="T75" s="2">
        <f>COUNT(T52:T71)</f>
        <v>12</v>
      </c>
    </row>
    <row r="76" spans="2:39" s="2" customFormat="1" ht="12.75" customHeight="1" x14ac:dyDescent="0.2">
      <c r="B76" s="24"/>
      <c r="C76" s="25"/>
      <c r="D76" s="307"/>
      <c r="E76" s="308"/>
      <c r="F76" s="8"/>
      <c r="G76" s="9"/>
      <c r="H76" s="10"/>
      <c r="I76" s="309"/>
      <c r="J76" s="308"/>
      <c r="K76" s="309"/>
      <c r="L76" s="308"/>
      <c r="M76" s="309"/>
      <c r="N76" s="308"/>
      <c r="O76" s="10"/>
      <c r="P76" s="10"/>
      <c r="Q76" s="309"/>
      <c r="R76" s="310"/>
      <c r="S76" s="81"/>
      <c r="T76" s="81"/>
    </row>
    <row r="77" spans="2:39" s="2" customFormat="1" ht="12.75" customHeight="1" x14ac:dyDescent="0.2">
      <c r="B77" s="303" t="s">
        <v>12</v>
      </c>
      <c r="C77" s="304"/>
      <c r="D77" s="171" t="s">
        <v>10</v>
      </c>
      <c r="E77" s="12">
        <f>MIN(E52:E71)</f>
        <v>5</v>
      </c>
      <c r="F77" s="107"/>
      <c r="G77" s="12">
        <f>MIN(G52:G68)</f>
        <v>5</v>
      </c>
      <c r="H77" s="13">
        <f>MIN(H52:H68)</f>
        <v>7.14</v>
      </c>
      <c r="I77" s="305">
        <f>MIN(J52:J68)</f>
        <v>1</v>
      </c>
      <c r="J77" s="324"/>
      <c r="K77" s="107" t="s">
        <v>10</v>
      </c>
      <c r="L77" s="12">
        <f>MIN(L52:L68)</f>
        <v>5</v>
      </c>
      <c r="M77" s="12" t="s">
        <v>10</v>
      </c>
      <c r="N77" s="13">
        <f>MIN(N52:N68)</f>
        <v>3.3</v>
      </c>
      <c r="O77" s="13">
        <f>MIN(O52:O68)</f>
        <v>0.26</v>
      </c>
      <c r="P77" s="13">
        <f>MIN(P52:P68)</f>
        <v>0.2</v>
      </c>
      <c r="Q77" s="107" t="s">
        <v>10</v>
      </c>
      <c r="R77" s="17">
        <f>MIN(R52:R68)</f>
        <v>0.5</v>
      </c>
      <c r="S77" s="82">
        <f>MIN(S51:S69)</f>
        <v>55</v>
      </c>
      <c r="T77" s="82">
        <f>MIN(T51:T69)</f>
        <v>59</v>
      </c>
    </row>
    <row r="78" spans="2:39" s="2" customFormat="1" ht="13.5" customHeight="1" x14ac:dyDescent="0.2">
      <c r="B78" s="24"/>
      <c r="C78" s="25"/>
      <c r="D78" s="307"/>
      <c r="E78" s="308"/>
      <c r="F78" s="8"/>
      <c r="G78" s="9"/>
      <c r="H78" s="10"/>
      <c r="I78" s="309"/>
      <c r="J78" s="308"/>
      <c r="K78" s="309"/>
      <c r="L78" s="308"/>
      <c r="M78" s="309"/>
      <c r="N78" s="308"/>
      <c r="O78" s="10"/>
      <c r="P78" s="10"/>
      <c r="Q78" s="309"/>
      <c r="R78" s="310"/>
      <c r="S78" s="81"/>
      <c r="T78" s="81"/>
    </row>
    <row r="79" spans="2:39" s="2" customFormat="1" ht="12.75" customHeight="1" x14ac:dyDescent="0.2">
      <c r="B79" s="303" t="s">
        <v>13</v>
      </c>
      <c r="C79" s="304"/>
      <c r="D79" s="312">
        <f>SUM(E52:E71)/D75</f>
        <v>5</v>
      </c>
      <c r="E79" s="313">
        <f>SUM(E52:E74)/9</f>
        <v>6.666666666666667</v>
      </c>
      <c r="F79" s="314">
        <f>SUM(G52:G68)/F75</f>
        <v>10.583333333333334</v>
      </c>
      <c r="G79" s="313"/>
      <c r="H79" s="109">
        <f>SUM(H52:H68)/H75</f>
        <v>8.0466666666666669</v>
      </c>
      <c r="I79" s="314">
        <f>SUM(J52:J68)/I75</f>
        <v>45.5</v>
      </c>
      <c r="J79" s="313"/>
      <c r="K79" s="314">
        <f>SUM(L52:L68)/K75</f>
        <v>5</v>
      </c>
      <c r="L79" s="313">
        <f>SUM(L52:L74)/9</f>
        <v>6.666666666666667</v>
      </c>
      <c r="M79" s="314">
        <f>SUM(N52:N68)/M75</f>
        <v>5.0666666666666664</v>
      </c>
      <c r="N79" s="313"/>
      <c r="O79" s="109">
        <f>SUM(O52:O68)/O75</f>
        <v>0.73583333333333334</v>
      </c>
      <c r="P79" s="109">
        <f>SUM(P52:P68)/P75</f>
        <v>0.24000000000000007</v>
      </c>
      <c r="Q79" s="314">
        <f>SUM(R52:R68)/Q75</f>
        <v>1.0583333333333333</v>
      </c>
      <c r="R79" s="315"/>
      <c r="S79" s="140">
        <f>SUM(S51:S69)/S75</f>
        <v>65.75</v>
      </c>
      <c r="T79" s="140">
        <f>SUM(T51:T69)/T75</f>
        <v>70</v>
      </c>
    </row>
    <row r="80" spans="2:39" s="2" customFormat="1" x14ac:dyDescent="0.2">
      <c r="B80" s="24"/>
      <c r="C80" s="25"/>
      <c r="D80" s="307"/>
      <c r="E80" s="308"/>
      <c r="F80" s="309"/>
      <c r="G80" s="308"/>
      <c r="H80" s="10"/>
      <c r="I80" s="309"/>
      <c r="J80" s="308"/>
      <c r="K80" s="309"/>
      <c r="L80" s="308"/>
      <c r="M80" s="309"/>
      <c r="N80" s="308"/>
      <c r="O80" s="10"/>
      <c r="P80" s="10"/>
      <c r="Q80" s="309"/>
      <c r="R80" s="310"/>
      <c r="S80" s="81"/>
      <c r="T80" s="81"/>
    </row>
    <row r="81" spans="1:39" s="2" customFormat="1" ht="13.5" customHeight="1" thickBot="1" x14ac:dyDescent="0.25">
      <c r="B81" s="316" t="s">
        <v>14</v>
      </c>
      <c r="C81" s="317"/>
      <c r="D81" s="318">
        <f>MAX(E52:E71)</f>
        <v>5</v>
      </c>
      <c r="E81" s="319"/>
      <c r="F81" s="320">
        <f>MAX(G52:G68)</f>
        <v>29</v>
      </c>
      <c r="G81" s="319"/>
      <c r="H81" s="15">
        <f>MAX(H52:H68)</f>
        <v>9.4</v>
      </c>
      <c r="I81" s="320">
        <f>MAX(J52:J68)</f>
        <v>180</v>
      </c>
      <c r="J81" s="319"/>
      <c r="K81" s="320">
        <f>MAX(L52:L68)</f>
        <v>5</v>
      </c>
      <c r="L81" s="319"/>
      <c r="M81" s="320">
        <f>MAX(N52:N68)</f>
        <v>7.8</v>
      </c>
      <c r="N81" s="319"/>
      <c r="O81" s="15">
        <f>MAX(O52:O68)</f>
        <v>1.6</v>
      </c>
      <c r="P81" s="15">
        <f>MAX(P52:P68)</f>
        <v>0.37</v>
      </c>
      <c r="Q81" s="320">
        <f>MAX(R52:R68)</f>
        <v>2.8</v>
      </c>
      <c r="R81" s="321"/>
      <c r="S81" s="82">
        <f>MAX(S51:S69)</f>
        <v>73</v>
      </c>
      <c r="T81" s="82">
        <f>MAX(T51:T69)</f>
        <v>76</v>
      </c>
    </row>
    <row r="82" spans="1:39" x14ac:dyDescent="0.2"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x14ac:dyDescent="0.2">
      <c r="V83" s="6"/>
      <c r="Z83" s="2"/>
    </row>
    <row r="84" spans="1:39" x14ac:dyDescent="0.2">
      <c r="V84" s="6"/>
      <c r="Z84" s="2"/>
    </row>
    <row r="85" spans="1:39" x14ac:dyDescent="0.2">
      <c r="V85" s="6"/>
    </row>
    <row r="86" spans="1:39" ht="29.25" customHeight="1" x14ac:dyDescent="0.2">
      <c r="Z86" s="2"/>
      <c r="AJ86"/>
      <c r="AK86"/>
      <c r="AL86"/>
      <c r="AM86"/>
    </row>
    <row r="87" spans="1:39" ht="13.5" hidden="1" thickBot="1" x14ac:dyDescent="0.25">
      <c r="A87" s="20" t="s">
        <v>15</v>
      </c>
      <c r="C87" s="38">
        <v>0</v>
      </c>
      <c r="Z87" s="2"/>
      <c r="AJ87"/>
      <c r="AK87"/>
      <c r="AL87"/>
      <c r="AM87"/>
    </row>
    <row r="88" spans="1:39" ht="13.5" hidden="1" thickBot="1" x14ac:dyDescent="0.25">
      <c r="A88" s="20" t="s">
        <v>16</v>
      </c>
      <c r="D88" s="129">
        <f>$X$40*D36</f>
        <v>0</v>
      </c>
      <c r="E88" s="136"/>
      <c r="F88" s="322">
        <f>$X$40*F36</f>
        <v>0</v>
      </c>
      <c r="G88" s="323"/>
      <c r="H88" s="129">
        <f>$X$40*H36</f>
        <v>0</v>
      </c>
      <c r="I88" s="322">
        <f>$X$40*I36</f>
        <v>0</v>
      </c>
      <c r="J88" s="323"/>
      <c r="K88" s="322">
        <f>$X$40*K36</f>
        <v>0</v>
      </c>
      <c r="L88" s="323"/>
      <c r="M88" s="322">
        <f>$X$40*M36</f>
        <v>0</v>
      </c>
      <c r="N88" s="323"/>
      <c r="O88" s="129">
        <f>$X$40*O36</f>
        <v>0</v>
      </c>
      <c r="P88" s="129">
        <f>$X$40*P36</f>
        <v>0</v>
      </c>
      <c r="Q88" s="322">
        <f>$X$40*Q36</f>
        <v>0</v>
      </c>
      <c r="R88" s="323"/>
      <c r="S88" s="142"/>
      <c r="T88" s="142"/>
      <c r="Z88" s="2"/>
      <c r="AJ88"/>
      <c r="AK88"/>
      <c r="AL88"/>
      <c r="AM88"/>
    </row>
  </sheetData>
  <mergeCells count="192">
    <mergeCell ref="O1:P1"/>
    <mergeCell ref="AI1:AJ1"/>
    <mergeCell ref="H3:I3"/>
    <mergeCell ref="AB3:AC3"/>
    <mergeCell ref="H4:I4"/>
    <mergeCell ref="AB4:AC4"/>
    <mergeCell ref="B9:B10"/>
    <mergeCell ref="C9:C10"/>
    <mergeCell ref="D9:R9"/>
    <mergeCell ref="W9:W10"/>
    <mergeCell ref="X9:X10"/>
    <mergeCell ref="AB5:AC5"/>
    <mergeCell ref="H6:I6"/>
    <mergeCell ref="AB6:AC6"/>
    <mergeCell ref="B7:C7"/>
    <mergeCell ref="D8:E8"/>
    <mergeCell ref="F8:G8"/>
    <mergeCell ref="I8:J8"/>
    <mergeCell ref="K8:L8"/>
    <mergeCell ref="M8:N8"/>
    <mergeCell ref="Q8:R8"/>
    <mergeCell ref="Y9:AL9"/>
    <mergeCell ref="D10:E10"/>
    <mergeCell ref="F10:G10"/>
    <mergeCell ref="I10:J10"/>
    <mergeCell ref="K10:L10"/>
    <mergeCell ref="M10:N10"/>
    <mergeCell ref="Q10:R10"/>
    <mergeCell ref="Y10:AL10"/>
    <mergeCell ref="Z8:AA8"/>
    <mergeCell ref="AC8:AD8"/>
    <mergeCell ref="AE8:AF8"/>
    <mergeCell ref="AG8:AH8"/>
    <mergeCell ref="AK8:AL8"/>
    <mergeCell ref="AC31:AD31"/>
    <mergeCell ref="AE31:AF31"/>
    <mergeCell ref="AG31:AH31"/>
    <mergeCell ref="AK31:AL31"/>
    <mergeCell ref="B32:C32"/>
    <mergeCell ref="D32:E32"/>
    <mergeCell ref="F32:G32"/>
    <mergeCell ref="I32:J32"/>
    <mergeCell ref="K32:L32"/>
    <mergeCell ref="M32:N32"/>
    <mergeCell ref="F31:G31"/>
    <mergeCell ref="I31:J31"/>
    <mergeCell ref="K31:L31"/>
    <mergeCell ref="M31:N31"/>
    <mergeCell ref="Q31:R31"/>
    <mergeCell ref="Z31:AA31"/>
    <mergeCell ref="W34:X34"/>
    <mergeCell ref="AC34:AD34"/>
    <mergeCell ref="D35:E35"/>
    <mergeCell ref="I35:J35"/>
    <mergeCell ref="K35:L35"/>
    <mergeCell ref="M35:N35"/>
    <mergeCell ref="Q35:R35"/>
    <mergeCell ref="AC35:AD35"/>
    <mergeCell ref="AK32:AL32"/>
    <mergeCell ref="D33:E33"/>
    <mergeCell ref="I33:J33"/>
    <mergeCell ref="K33:L33"/>
    <mergeCell ref="M33:N33"/>
    <mergeCell ref="Q33:R33"/>
    <mergeCell ref="AC33:AD33"/>
    <mergeCell ref="AE33:AF33"/>
    <mergeCell ref="AG33:AH33"/>
    <mergeCell ref="AK33:AL33"/>
    <mergeCell ref="Q32:R32"/>
    <mergeCell ref="W32:X32"/>
    <mergeCell ref="Z32:AA32"/>
    <mergeCell ref="AC32:AD32"/>
    <mergeCell ref="AE32:AF32"/>
    <mergeCell ref="AG32:AH32"/>
    <mergeCell ref="B36:C36"/>
    <mergeCell ref="D36:E36"/>
    <mergeCell ref="F36:G36"/>
    <mergeCell ref="I36:J36"/>
    <mergeCell ref="K36:L36"/>
    <mergeCell ref="M36:N36"/>
    <mergeCell ref="Q36:R36"/>
    <mergeCell ref="B34:C34"/>
    <mergeCell ref="I34:J34"/>
    <mergeCell ref="W36:X36"/>
    <mergeCell ref="Z36:AA36"/>
    <mergeCell ref="AC36:AD36"/>
    <mergeCell ref="AE36:AF36"/>
    <mergeCell ref="AG36:AH36"/>
    <mergeCell ref="AK36:AL36"/>
    <mergeCell ref="AE35:AF35"/>
    <mergeCell ref="AG35:AH35"/>
    <mergeCell ref="AK35:AL35"/>
    <mergeCell ref="Z37:AA37"/>
    <mergeCell ref="AC37:AD37"/>
    <mergeCell ref="AE37:AF37"/>
    <mergeCell ref="AG37:AH37"/>
    <mergeCell ref="AK37:AL37"/>
    <mergeCell ref="B38:C38"/>
    <mergeCell ref="D38:E38"/>
    <mergeCell ref="F38:G38"/>
    <mergeCell ref="I38:J38"/>
    <mergeCell ref="K38:L38"/>
    <mergeCell ref="D37:E37"/>
    <mergeCell ref="F37:G37"/>
    <mergeCell ref="I37:J37"/>
    <mergeCell ref="K37:L37"/>
    <mergeCell ref="M37:N37"/>
    <mergeCell ref="Q37:R37"/>
    <mergeCell ref="O42:P42"/>
    <mergeCell ref="AK42:AL42"/>
    <mergeCell ref="H44:I44"/>
    <mergeCell ref="H45:I45"/>
    <mergeCell ref="H46:I46"/>
    <mergeCell ref="H47:I47"/>
    <mergeCell ref="AG38:AH38"/>
    <mergeCell ref="AK38:AL38"/>
    <mergeCell ref="Z41:AA41"/>
    <mergeCell ref="AC41:AD41"/>
    <mergeCell ref="AE41:AF41"/>
    <mergeCell ref="AG41:AH41"/>
    <mergeCell ref="AK41:AL41"/>
    <mergeCell ref="M38:N38"/>
    <mergeCell ref="Q38:R38"/>
    <mergeCell ref="W38:X38"/>
    <mergeCell ref="Z38:AA38"/>
    <mergeCell ref="AC38:AD38"/>
    <mergeCell ref="AE38:AF38"/>
    <mergeCell ref="Z49:AA49"/>
    <mergeCell ref="AB49:AC49"/>
    <mergeCell ref="AE49:AF49"/>
    <mergeCell ref="B50:B51"/>
    <mergeCell ref="C50:C51"/>
    <mergeCell ref="D50:R50"/>
    <mergeCell ref="X50:X51"/>
    <mergeCell ref="Y50:Y51"/>
    <mergeCell ref="Z50:AF51"/>
    <mergeCell ref="D51:R51"/>
    <mergeCell ref="D49:E49"/>
    <mergeCell ref="F49:G49"/>
    <mergeCell ref="I49:J49"/>
    <mergeCell ref="K49:L49"/>
    <mergeCell ref="M49:N49"/>
    <mergeCell ref="Q49:R49"/>
    <mergeCell ref="F74:G74"/>
    <mergeCell ref="I74:J74"/>
    <mergeCell ref="K74:L74"/>
    <mergeCell ref="M74:N74"/>
    <mergeCell ref="Q74:R74"/>
    <mergeCell ref="B75:C75"/>
    <mergeCell ref="D75:E75"/>
    <mergeCell ref="F75:G75"/>
    <mergeCell ref="I75:J75"/>
    <mergeCell ref="K75:L75"/>
    <mergeCell ref="B77:C77"/>
    <mergeCell ref="I77:J77"/>
    <mergeCell ref="D78:E78"/>
    <mergeCell ref="I78:J78"/>
    <mergeCell ref="K78:L78"/>
    <mergeCell ref="M78:N78"/>
    <mergeCell ref="M75:N75"/>
    <mergeCell ref="Q75:R75"/>
    <mergeCell ref="D76:E76"/>
    <mergeCell ref="I76:J76"/>
    <mergeCell ref="K76:L76"/>
    <mergeCell ref="M76:N76"/>
    <mergeCell ref="Q76:R76"/>
    <mergeCell ref="D80:E80"/>
    <mergeCell ref="F80:G80"/>
    <mergeCell ref="I80:J80"/>
    <mergeCell ref="K80:L80"/>
    <mergeCell ref="M80:N80"/>
    <mergeCell ref="Q80:R80"/>
    <mergeCell ref="Q78:R78"/>
    <mergeCell ref="B79:C79"/>
    <mergeCell ref="D79:E79"/>
    <mergeCell ref="F79:G79"/>
    <mergeCell ref="I79:J79"/>
    <mergeCell ref="K79:L79"/>
    <mergeCell ref="M79:N79"/>
    <mergeCell ref="Q79:R79"/>
    <mergeCell ref="Q81:R81"/>
    <mergeCell ref="F88:G88"/>
    <mergeCell ref="I88:J88"/>
    <mergeCell ref="K88:L88"/>
    <mergeCell ref="M88:N88"/>
    <mergeCell ref="Q88:R88"/>
    <mergeCell ref="B81:C81"/>
    <mergeCell ref="D81:E81"/>
    <mergeCell ref="F81:G81"/>
    <mergeCell ref="I81:J81"/>
    <mergeCell ref="K81:L81"/>
    <mergeCell ref="M81:N81"/>
  </mergeCells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&amp;LLicence Number 1648&amp;C3502 Hobby's Yards Rd, Blayney</oddHeader>
  </headerFooter>
  <colBreaks count="1" manualBreakCount="1">
    <brk id="1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7624-B949-4FB6-B6ED-89C130798A30}">
  <sheetPr>
    <pageSetUpPr fitToPage="1"/>
  </sheetPr>
  <dimension ref="A1:AP88"/>
  <sheetViews>
    <sheetView zoomScale="85" zoomScaleNormal="85" workbookViewId="0">
      <selection activeCell="W36" sqref="W36:X36"/>
    </sheetView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13.140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79" t="s">
        <v>18</v>
      </c>
      <c r="P1" s="279"/>
      <c r="Q1" s="19"/>
      <c r="R1" s="22"/>
      <c r="S1" s="22"/>
      <c r="T1" s="22"/>
      <c r="Y1" s="18" t="s">
        <v>17</v>
      </c>
      <c r="Z1" s="5"/>
      <c r="AI1" s="279" t="s">
        <v>18</v>
      </c>
      <c r="AJ1" s="27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80">
        <v>1</v>
      </c>
      <c r="I3" s="281"/>
      <c r="K3" s="44" t="s">
        <v>32</v>
      </c>
      <c r="Y3" s="18" t="s">
        <v>1</v>
      </c>
      <c r="Z3" s="5"/>
      <c r="AB3" s="280">
        <v>3</v>
      </c>
      <c r="AC3" s="281"/>
      <c r="AE3" s="44"/>
    </row>
    <row r="4" spans="1:38" ht="16.5" thickBot="1" x14ac:dyDescent="0.3">
      <c r="B4"/>
      <c r="D4" s="18" t="s">
        <v>2</v>
      </c>
      <c r="E4" s="18"/>
      <c r="F4" s="5"/>
      <c r="H4" s="280" t="s">
        <v>58</v>
      </c>
      <c r="I4" s="281"/>
      <c r="W4"/>
      <c r="Y4" s="18" t="s">
        <v>2</v>
      </c>
      <c r="Z4" s="5"/>
      <c r="AB4" s="280" t="s">
        <v>58</v>
      </c>
      <c r="AC4" s="281"/>
    </row>
    <row r="5" spans="1:38" ht="16.5" thickBot="1" x14ac:dyDescent="0.3">
      <c r="D5" s="18" t="s">
        <v>19</v>
      </c>
      <c r="E5" s="18"/>
      <c r="F5" s="5"/>
      <c r="H5" s="61" t="s">
        <v>55</v>
      </c>
      <c r="I5" s="62"/>
      <c r="Y5" s="18" t="s">
        <v>19</v>
      </c>
      <c r="Z5" s="5"/>
      <c r="AB5" s="280" t="s">
        <v>20</v>
      </c>
      <c r="AC5" s="281"/>
    </row>
    <row r="6" spans="1:38" ht="16.5" thickBot="1" x14ac:dyDescent="0.3">
      <c r="D6" s="18" t="s">
        <v>21</v>
      </c>
      <c r="E6" s="18"/>
      <c r="F6" s="5"/>
      <c r="H6" s="287"/>
      <c r="I6" s="288"/>
      <c r="Y6" s="18" t="s">
        <v>21</v>
      </c>
      <c r="Z6" s="5"/>
      <c r="AB6" s="287"/>
      <c r="AC6" s="288"/>
    </row>
    <row r="7" spans="1:38" ht="29.25" customHeight="1" thickBot="1" x14ac:dyDescent="0.25">
      <c r="B7" s="289"/>
      <c r="C7" s="289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90" t="s">
        <v>34</v>
      </c>
      <c r="E8" s="291"/>
      <c r="F8" s="292" t="s">
        <v>3</v>
      </c>
      <c r="G8" s="291"/>
      <c r="H8" s="4" t="s">
        <v>4</v>
      </c>
      <c r="I8" s="292" t="s">
        <v>5</v>
      </c>
      <c r="J8" s="291"/>
      <c r="K8" s="292" t="s">
        <v>6</v>
      </c>
      <c r="L8" s="291"/>
      <c r="M8" s="292" t="s">
        <v>7</v>
      </c>
      <c r="N8" s="291"/>
      <c r="O8" s="3" t="s">
        <v>8</v>
      </c>
      <c r="P8" s="3" t="s">
        <v>27</v>
      </c>
      <c r="Q8" s="292" t="s">
        <v>9</v>
      </c>
      <c r="R8" s="293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92" t="s">
        <v>3</v>
      </c>
      <c r="AA8" s="291"/>
      <c r="AB8" s="4" t="s">
        <v>4</v>
      </c>
      <c r="AC8" s="292" t="s">
        <v>5</v>
      </c>
      <c r="AD8" s="291"/>
      <c r="AE8" s="292" t="s">
        <v>6</v>
      </c>
      <c r="AF8" s="291"/>
      <c r="AG8" s="292" t="s">
        <v>7</v>
      </c>
      <c r="AH8" s="291"/>
      <c r="AI8" s="3" t="s">
        <v>8</v>
      </c>
      <c r="AJ8" s="3" t="s">
        <v>27</v>
      </c>
      <c r="AK8" s="292" t="s">
        <v>9</v>
      </c>
      <c r="AL8" s="293"/>
    </row>
    <row r="9" spans="1:38" x14ac:dyDescent="0.2">
      <c r="A9" s="1"/>
      <c r="B9" s="282"/>
      <c r="C9" s="282"/>
      <c r="D9" s="284" t="s">
        <v>29</v>
      </c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6"/>
      <c r="S9" s="79"/>
      <c r="T9" s="79"/>
      <c r="W9" s="282"/>
      <c r="X9" s="282"/>
      <c r="Y9" s="284" t="s">
        <v>24</v>
      </c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85"/>
      <c r="AK9" s="285"/>
      <c r="AL9" s="286"/>
    </row>
    <row r="10" spans="1:38" ht="13.5" thickBot="1" x14ac:dyDescent="0.25">
      <c r="A10" s="1"/>
      <c r="B10" s="283"/>
      <c r="C10" s="283"/>
      <c r="D10" s="294">
        <v>30</v>
      </c>
      <c r="E10" s="295"/>
      <c r="F10" s="295">
        <v>30</v>
      </c>
      <c r="G10" s="295"/>
      <c r="H10" s="70" t="s">
        <v>30</v>
      </c>
      <c r="I10" s="295">
        <v>600</v>
      </c>
      <c r="J10" s="295"/>
      <c r="K10" s="295">
        <v>10</v>
      </c>
      <c r="L10" s="295"/>
      <c r="M10" s="295">
        <v>15</v>
      </c>
      <c r="N10" s="295"/>
      <c r="O10" s="70">
        <v>1</v>
      </c>
      <c r="P10" s="70" t="s">
        <v>31</v>
      </c>
      <c r="Q10" s="295">
        <v>2</v>
      </c>
      <c r="R10" s="296"/>
      <c r="S10" s="80"/>
      <c r="T10" s="80"/>
      <c r="W10" s="283"/>
      <c r="X10" s="283"/>
      <c r="Y10" s="294" t="s">
        <v>25</v>
      </c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6"/>
    </row>
    <row r="11" spans="1:38" x14ac:dyDescent="0.2">
      <c r="B11" s="118">
        <v>45392</v>
      </c>
      <c r="C11" s="118">
        <v>45405</v>
      </c>
      <c r="D11" s="152" t="s">
        <v>10</v>
      </c>
      <c r="E11" s="156">
        <v>5</v>
      </c>
      <c r="F11" s="157"/>
      <c r="G11" s="156">
        <v>1</v>
      </c>
      <c r="H11" s="195">
        <v>7.3</v>
      </c>
      <c r="I11" s="157"/>
      <c r="J11" s="169">
        <v>100</v>
      </c>
      <c r="K11" s="153" t="s">
        <v>10</v>
      </c>
      <c r="L11" s="156">
        <v>5</v>
      </c>
      <c r="M11" s="157"/>
      <c r="N11" s="156">
        <v>7.1</v>
      </c>
      <c r="O11" s="154">
        <v>0.52</v>
      </c>
      <c r="P11" s="154">
        <v>0.22</v>
      </c>
      <c r="Q11" s="155" t="s">
        <v>10</v>
      </c>
      <c r="R11" s="159">
        <v>0.5</v>
      </c>
      <c r="S11" s="170">
        <v>68</v>
      </c>
      <c r="T11" s="170">
        <v>73</v>
      </c>
      <c r="W11" s="183"/>
      <c r="X11" s="183"/>
      <c r="Y11" s="184"/>
      <c r="Z11" s="185"/>
      <c r="AA11" s="186"/>
      <c r="AB11" s="185"/>
      <c r="AC11" s="187"/>
      <c r="AD11" s="186"/>
      <c r="AE11" s="188"/>
      <c r="AF11" s="189"/>
      <c r="AG11" s="185"/>
      <c r="AH11" s="186"/>
      <c r="AI11" s="185"/>
      <c r="AJ11" s="187"/>
      <c r="AK11" s="190"/>
      <c r="AL11" s="191"/>
    </row>
    <row r="12" spans="1:38" x14ac:dyDescent="0.2">
      <c r="B12" s="118">
        <v>45426</v>
      </c>
      <c r="C12" s="118">
        <v>45439</v>
      </c>
      <c r="D12" s="152" t="s">
        <v>10</v>
      </c>
      <c r="E12" s="156">
        <v>5</v>
      </c>
      <c r="F12" s="157"/>
      <c r="G12" s="156">
        <v>2</v>
      </c>
      <c r="H12" s="154">
        <v>7.31</v>
      </c>
      <c r="I12" s="157"/>
      <c r="J12" s="156">
        <v>250</v>
      </c>
      <c r="K12" s="155" t="s">
        <v>10</v>
      </c>
      <c r="L12" s="156">
        <v>5</v>
      </c>
      <c r="M12" s="157"/>
      <c r="N12" s="156">
        <v>3.9</v>
      </c>
      <c r="O12" s="154">
        <v>0.19</v>
      </c>
      <c r="P12" s="154">
        <v>0.2</v>
      </c>
      <c r="Q12" s="155" t="s">
        <v>10</v>
      </c>
      <c r="R12" s="159">
        <v>0.5</v>
      </c>
      <c r="S12" s="170">
        <v>69</v>
      </c>
      <c r="T12" s="170">
        <v>73</v>
      </c>
      <c r="W12" s="118"/>
      <c r="X12" s="118"/>
      <c r="Y12" s="152"/>
      <c r="Z12" s="143"/>
      <c r="AA12" s="128"/>
      <c r="AB12" s="143"/>
      <c r="AC12" s="127"/>
      <c r="AD12" s="128"/>
      <c r="AE12" s="143"/>
      <c r="AF12" s="155"/>
      <c r="AG12" s="143"/>
      <c r="AH12" s="128"/>
      <c r="AI12" s="143"/>
      <c r="AJ12" s="127"/>
      <c r="AK12" s="154"/>
      <c r="AL12" s="192"/>
    </row>
    <row r="13" spans="1:38" x14ac:dyDescent="0.2">
      <c r="B13" s="118">
        <v>45462</v>
      </c>
      <c r="C13" s="118">
        <v>45471</v>
      </c>
      <c r="D13" s="152" t="s">
        <v>10</v>
      </c>
      <c r="E13" s="156">
        <v>5</v>
      </c>
      <c r="F13" s="157"/>
      <c r="G13" s="156">
        <v>2</v>
      </c>
      <c r="H13" s="154">
        <v>7.34</v>
      </c>
      <c r="I13" s="163"/>
      <c r="J13" s="162">
        <v>42</v>
      </c>
      <c r="K13" s="155" t="s">
        <v>10</v>
      </c>
      <c r="L13" s="156">
        <v>5</v>
      </c>
      <c r="M13" s="157"/>
      <c r="N13" s="156">
        <v>5.5</v>
      </c>
      <c r="O13" s="154">
        <v>0.2</v>
      </c>
      <c r="P13" s="154">
        <v>0.2</v>
      </c>
      <c r="Q13" s="155" t="s">
        <v>10</v>
      </c>
      <c r="R13" s="159">
        <v>0.5</v>
      </c>
      <c r="S13" s="170">
        <v>72</v>
      </c>
      <c r="T13" s="170">
        <v>74</v>
      </c>
      <c r="W13" s="118"/>
      <c r="X13" s="118"/>
      <c r="Y13" s="152"/>
      <c r="Z13" s="156"/>
      <c r="AA13" s="157"/>
      <c r="AB13" s="156"/>
      <c r="AC13" s="154"/>
      <c r="AD13" s="163"/>
      <c r="AE13" s="162"/>
      <c r="AF13" s="155"/>
      <c r="AG13" s="156"/>
      <c r="AH13" s="157"/>
      <c r="AI13" s="156"/>
      <c r="AJ13" s="154"/>
      <c r="AK13" s="154"/>
      <c r="AL13" s="192"/>
    </row>
    <row r="14" spans="1:38" x14ac:dyDescent="0.2">
      <c r="B14" s="118">
        <v>45503</v>
      </c>
      <c r="C14" s="118">
        <v>45516</v>
      </c>
      <c r="D14" s="152" t="s">
        <v>10</v>
      </c>
      <c r="E14" s="143">
        <v>5</v>
      </c>
      <c r="F14" s="128"/>
      <c r="G14" s="143">
        <v>3</v>
      </c>
      <c r="H14" s="127">
        <v>7.03</v>
      </c>
      <c r="I14" s="153"/>
      <c r="J14" s="164">
        <v>18</v>
      </c>
      <c r="K14" s="155" t="s">
        <v>10</v>
      </c>
      <c r="L14" s="143">
        <v>5</v>
      </c>
      <c r="M14" s="128"/>
      <c r="N14" s="143">
        <v>5.9</v>
      </c>
      <c r="O14" s="127">
        <v>0.41</v>
      </c>
      <c r="P14" s="154">
        <v>0.2</v>
      </c>
      <c r="Q14" s="155" t="s">
        <v>10</v>
      </c>
      <c r="R14" s="144">
        <v>0.5</v>
      </c>
      <c r="S14" s="87">
        <v>70</v>
      </c>
      <c r="T14" s="87">
        <v>70</v>
      </c>
      <c r="W14" s="118"/>
      <c r="X14" s="118"/>
      <c r="Y14" s="152"/>
      <c r="Z14" s="143"/>
      <c r="AA14" s="128"/>
      <c r="AB14" s="143"/>
      <c r="AC14" s="127"/>
      <c r="AD14" s="153"/>
      <c r="AE14" s="164"/>
      <c r="AF14" s="155"/>
      <c r="AG14" s="143"/>
      <c r="AH14" s="128"/>
      <c r="AI14" s="143"/>
      <c r="AJ14" s="127"/>
      <c r="AK14" s="154"/>
      <c r="AL14" s="192"/>
    </row>
    <row r="15" spans="1:38" x14ac:dyDescent="0.2">
      <c r="B15" s="118">
        <v>45519</v>
      </c>
      <c r="C15" s="118">
        <v>45533</v>
      </c>
      <c r="D15" s="152" t="s">
        <v>10</v>
      </c>
      <c r="E15" s="143">
        <v>5</v>
      </c>
      <c r="F15" s="128"/>
      <c r="G15" s="143">
        <v>2</v>
      </c>
      <c r="H15" s="127">
        <v>7.33</v>
      </c>
      <c r="I15" s="153"/>
      <c r="J15" s="160">
        <v>66</v>
      </c>
      <c r="K15" s="155" t="s">
        <v>10</v>
      </c>
      <c r="L15" s="143">
        <v>5</v>
      </c>
      <c r="M15" s="128"/>
      <c r="N15" s="143">
        <v>4.5</v>
      </c>
      <c r="O15" s="127">
        <v>0.4</v>
      </c>
      <c r="P15" s="154">
        <v>0.2</v>
      </c>
      <c r="Q15" s="155" t="s">
        <v>10</v>
      </c>
      <c r="R15" s="144">
        <v>0.5</v>
      </c>
      <c r="S15" s="87">
        <v>68</v>
      </c>
      <c r="T15" s="87">
        <v>71</v>
      </c>
      <c r="W15" s="118"/>
      <c r="X15" s="118"/>
      <c r="Y15" s="152"/>
      <c r="Z15" s="143"/>
      <c r="AA15" s="128"/>
      <c r="AB15" s="143"/>
      <c r="AC15" s="127"/>
      <c r="AD15" s="153"/>
      <c r="AE15" s="160"/>
      <c r="AF15" s="155"/>
      <c r="AG15" s="143"/>
      <c r="AH15" s="128"/>
      <c r="AI15" s="143"/>
      <c r="AJ15" s="127"/>
      <c r="AK15" s="154"/>
      <c r="AL15" s="192"/>
    </row>
    <row r="16" spans="1:38" x14ac:dyDescent="0.2">
      <c r="B16" s="118">
        <v>45553</v>
      </c>
      <c r="C16" s="118">
        <v>45565</v>
      </c>
      <c r="D16" s="152" t="s">
        <v>10</v>
      </c>
      <c r="E16" s="143">
        <v>5</v>
      </c>
      <c r="F16" s="153"/>
      <c r="G16" s="143">
        <v>5</v>
      </c>
      <c r="H16" s="127">
        <v>7.78</v>
      </c>
      <c r="I16" s="153"/>
      <c r="J16" s="160">
        <v>80</v>
      </c>
      <c r="K16" s="155" t="s">
        <v>10</v>
      </c>
      <c r="L16" s="143">
        <v>5</v>
      </c>
      <c r="M16" s="128"/>
      <c r="N16" s="156">
        <v>4.0999999999999996</v>
      </c>
      <c r="O16" s="127">
        <v>0.23</v>
      </c>
      <c r="P16" s="154">
        <v>0.2</v>
      </c>
      <c r="Q16" s="155" t="s">
        <v>10</v>
      </c>
      <c r="R16" s="144">
        <v>0.5</v>
      </c>
      <c r="S16" s="87">
        <v>64</v>
      </c>
      <c r="T16" s="87">
        <v>67</v>
      </c>
      <c r="W16" s="118"/>
      <c r="X16" s="118"/>
      <c r="Y16" s="152"/>
      <c r="Z16" s="143"/>
      <c r="AA16" s="153"/>
      <c r="AB16" s="143"/>
      <c r="AC16" s="127"/>
      <c r="AD16" s="153"/>
      <c r="AE16" s="160"/>
      <c r="AF16" s="155"/>
      <c r="AG16" s="143"/>
      <c r="AH16" s="128"/>
      <c r="AI16" s="143"/>
      <c r="AJ16" s="127"/>
      <c r="AK16" s="154"/>
      <c r="AL16" s="192"/>
    </row>
    <row r="17" spans="2:38" x14ac:dyDescent="0.2">
      <c r="B17" s="118">
        <v>45581</v>
      </c>
      <c r="C17" s="118">
        <v>45595</v>
      </c>
      <c r="D17" s="152" t="s">
        <v>10</v>
      </c>
      <c r="E17" s="143">
        <v>5</v>
      </c>
      <c r="F17" s="128"/>
      <c r="G17" s="143">
        <v>3</v>
      </c>
      <c r="H17" s="127">
        <v>7.13</v>
      </c>
      <c r="I17" s="157"/>
      <c r="J17" s="169">
        <v>290</v>
      </c>
      <c r="K17" s="155" t="s">
        <v>10</v>
      </c>
      <c r="L17" s="143">
        <v>5</v>
      </c>
      <c r="M17" s="128"/>
      <c r="N17" s="143">
        <v>5.0999999999999996</v>
      </c>
      <c r="O17" s="127">
        <v>0.65</v>
      </c>
      <c r="P17" s="154">
        <v>0.2</v>
      </c>
      <c r="Q17" s="155" t="s">
        <v>10</v>
      </c>
      <c r="R17" s="144">
        <v>0.5</v>
      </c>
      <c r="S17" s="87">
        <v>57</v>
      </c>
      <c r="T17" s="87">
        <v>62</v>
      </c>
      <c r="W17" s="118"/>
      <c r="X17" s="118"/>
      <c r="Y17" s="152"/>
      <c r="Z17" s="143"/>
      <c r="AA17" s="128"/>
      <c r="AB17" s="143"/>
      <c r="AC17" s="127"/>
      <c r="AD17" s="157"/>
      <c r="AE17" s="169"/>
      <c r="AF17" s="155"/>
      <c r="AG17" s="143"/>
      <c r="AH17" s="128"/>
      <c r="AI17" s="143"/>
      <c r="AJ17" s="127"/>
      <c r="AK17" s="154"/>
      <c r="AL17" s="192"/>
    </row>
    <row r="18" spans="2:38" x14ac:dyDescent="0.2">
      <c r="B18" s="118">
        <v>45615</v>
      </c>
      <c r="C18" s="118">
        <v>45628</v>
      </c>
      <c r="D18" s="152" t="s">
        <v>10</v>
      </c>
      <c r="E18" s="143">
        <v>5</v>
      </c>
      <c r="F18" s="153"/>
      <c r="G18" s="156">
        <v>3</v>
      </c>
      <c r="H18" s="154">
        <v>7.01</v>
      </c>
      <c r="I18" s="153"/>
      <c r="J18" s="160">
        <v>69</v>
      </c>
      <c r="K18" s="155" t="s">
        <v>10</v>
      </c>
      <c r="L18" s="143">
        <v>5</v>
      </c>
      <c r="M18" s="153"/>
      <c r="N18" s="156">
        <v>5</v>
      </c>
      <c r="O18" s="154">
        <v>1.4</v>
      </c>
      <c r="P18" s="154">
        <v>0.2</v>
      </c>
      <c r="Q18" s="155" t="s">
        <v>10</v>
      </c>
      <c r="R18" s="144">
        <v>0.7</v>
      </c>
      <c r="S18" s="170">
        <v>59</v>
      </c>
      <c r="T18" s="170">
        <v>73</v>
      </c>
      <c r="W18" s="118"/>
      <c r="X18" s="118"/>
      <c r="Y18" s="152"/>
      <c r="Z18" s="143"/>
      <c r="AA18" s="153"/>
      <c r="AB18" s="156"/>
      <c r="AC18" s="154"/>
      <c r="AD18" s="153"/>
      <c r="AE18" s="160"/>
      <c r="AF18" s="155"/>
      <c r="AG18" s="143"/>
      <c r="AH18" s="153"/>
      <c r="AI18" s="156"/>
      <c r="AJ18" s="154"/>
      <c r="AK18" s="154"/>
      <c r="AL18" s="192"/>
    </row>
    <row r="19" spans="2:38" x14ac:dyDescent="0.2">
      <c r="B19" s="118">
        <v>45630</v>
      </c>
      <c r="C19" s="118">
        <v>45642</v>
      </c>
      <c r="D19" s="152" t="s">
        <v>10</v>
      </c>
      <c r="E19" s="143">
        <v>5</v>
      </c>
      <c r="F19" s="153"/>
      <c r="G19" s="156">
        <v>3</v>
      </c>
      <c r="H19" s="154">
        <v>7.14</v>
      </c>
      <c r="I19" s="153"/>
      <c r="J19" s="160">
        <v>1300</v>
      </c>
      <c r="K19" s="155" t="s">
        <v>10</v>
      </c>
      <c r="L19" s="143">
        <v>5</v>
      </c>
      <c r="M19" s="153"/>
      <c r="N19" s="156">
        <v>5.0999999999999996</v>
      </c>
      <c r="O19" s="154">
        <v>2</v>
      </c>
      <c r="P19" s="154">
        <v>0.2</v>
      </c>
      <c r="Q19" s="155" t="s">
        <v>10</v>
      </c>
      <c r="R19" s="144">
        <v>0.5</v>
      </c>
      <c r="S19" s="170">
        <v>66</v>
      </c>
      <c r="T19" s="170">
        <v>72</v>
      </c>
      <c r="W19" s="118"/>
      <c r="X19" s="118"/>
      <c r="Y19" s="152"/>
      <c r="Z19" s="143"/>
      <c r="AA19" s="153"/>
      <c r="AB19" s="156"/>
      <c r="AC19" s="154"/>
      <c r="AD19" s="153"/>
      <c r="AE19" s="160"/>
      <c r="AF19" s="155"/>
      <c r="AG19" s="143"/>
      <c r="AH19" s="153"/>
      <c r="AI19" s="156"/>
      <c r="AJ19" s="154"/>
      <c r="AK19" s="154"/>
      <c r="AL19" s="192"/>
    </row>
    <row r="20" spans="2:38" x14ac:dyDescent="0.2">
      <c r="B20" s="118">
        <v>45672</v>
      </c>
      <c r="C20" s="118">
        <v>45685</v>
      </c>
      <c r="D20" s="152" t="s">
        <v>10</v>
      </c>
      <c r="E20" s="143">
        <v>5</v>
      </c>
      <c r="F20" s="128"/>
      <c r="G20" s="143">
        <v>6</v>
      </c>
      <c r="H20" s="127">
        <v>7.28</v>
      </c>
      <c r="I20" s="128"/>
      <c r="J20" s="160">
        <v>200</v>
      </c>
      <c r="K20" s="155" t="s">
        <v>10</v>
      </c>
      <c r="L20" s="143">
        <v>5</v>
      </c>
      <c r="M20" s="128"/>
      <c r="N20" s="143">
        <v>4.8</v>
      </c>
      <c r="O20" s="127">
        <v>1.3</v>
      </c>
      <c r="P20" s="154">
        <v>0.2</v>
      </c>
      <c r="Q20" s="155" t="s">
        <v>10</v>
      </c>
      <c r="R20" s="144">
        <v>0.5</v>
      </c>
      <c r="S20" s="87">
        <v>68</v>
      </c>
      <c r="T20" s="87">
        <v>71</v>
      </c>
      <c r="W20" s="118"/>
      <c r="X20" s="118"/>
      <c r="Y20" s="152"/>
      <c r="Z20" s="143"/>
      <c r="AA20" s="128"/>
      <c r="AB20" s="143"/>
      <c r="AC20" s="127"/>
      <c r="AD20" s="128"/>
      <c r="AE20" s="160"/>
      <c r="AF20" s="155"/>
      <c r="AG20" s="143"/>
      <c r="AH20" s="128"/>
      <c r="AI20" s="143"/>
      <c r="AJ20" s="127"/>
      <c r="AK20" s="154"/>
      <c r="AL20" s="192"/>
    </row>
    <row r="21" spans="2:38" x14ac:dyDescent="0.2">
      <c r="B21" s="118">
        <v>45701</v>
      </c>
      <c r="C21" s="118">
        <v>45713</v>
      </c>
      <c r="D21" s="152" t="s">
        <v>10</v>
      </c>
      <c r="E21" s="143">
        <v>5</v>
      </c>
      <c r="F21" s="128"/>
      <c r="G21" s="143">
        <v>4</v>
      </c>
      <c r="H21" s="127">
        <v>7.1</v>
      </c>
      <c r="I21" s="157"/>
      <c r="J21" s="156" t="s">
        <v>59</v>
      </c>
      <c r="K21" s="155" t="s">
        <v>10</v>
      </c>
      <c r="L21" s="143">
        <v>5</v>
      </c>
      <c r="M21" s="128"/>
      <c r="N21" s="143">
        <v>4.4000000000000004</v>
      </c>
      <c r="O21" s="127">
        <v>1.5</v>
      </c>
      <c r="P21" s="154">
        <v>0.21</v>
      </c>
      <c r="Q21" s="155" t="s">
        <v>10</v>
      </c>
      <c r="R21" s="144">
        <v>0.5</v>
      </c>
      <c r="S21" s="87">
        <v>65</v>
      </c>
      <c r="T21" s="87">
        <v>70</v>
      </c>
      <c r="W21" s="118"/>
      <c r="X21" s="118"/>
      <c r="Y21" s="152"/>
      <c r="Z21" s="143"/>
      <c r="AA21" s="128"/>
      <c r="AB21" s="143"/>
      <c r="AC21" s="127"/>
      <c r="AD21" s="157"/>
      <c r="AE21" s="143"/>
      <c r="AF21" s="155"/>
      <c r="AG21" s="143"/>
      <c r="AH21" s="128"/>
      <c r="AI21" s="143"/>
      <c r="AJ21" s="127"/>
      <c r="AK21" s="154"/>
      <c r="AL21" s="192"/>
    </row>
    <row r="22" spans="2:38" x14ac:dyDescent="0.2">
      <c r="B22" s="118">
        <v>45735</v>
      </c>
      <c r="C22" s="118">
        <v>45747</v>
      </c>
      <c r="D22" s="152" t="s">
        <v>10</v>
      </c>
      <c r="E22" s="143">
        <v>5</v>
      </c>
      <c r="F22" s="122"/>
      <c r="G22" s="143">
        <v>3</v>
      </c>
      <c r="H22" s="127">
        <v>7.14</v>
      </c>
      <c r="I22" s="122"/>
      <c r="J22" s="143">
        <v>74</v>
      </c>
      <c r="K22" s="155" t="s">
        <v>10</v>
      </c>
      <c r="L22" s="143">
        <v>5</v>
      </c>
      <c r="M22" s="122"/>
      <c r="N22" s="143">
        <v>3.8</v>
      </c>
      <c r="O22" s="127">
        <v>1.5</v>
      </c>
      <c r="P22" s="154">
        <v>0.2</v>
      </c>
      <c r="Q22" s="155" t="s">
        <v>10</v>
      </c>
      <c r="R22" s="144">
        <v>0.5</v>
      </c>
      <c r="S22" s="87">
        <v>60</v>
      </c>
      <c r="T22" s="87">
        <v>66</v>
      </c>
      <c r="W22" s="118"/>
      <c r="X22" s="118"/>
      <c r="Y22" s="152"/>
      <c r="Z22" s="143"/>
      <c r="AA22" s="122"/>
      <c r="AB22" s="143"/>
      <c r="AC22" s="127"/>
      <c r="AD22" s="122"/>
      <c r="AE22" s="143"/>
      <c r="AF22" s="155"/>
      <c r="AG22" s="143"/>
      <c r="AH22" s="122"/>
      <c r="AI22" s="143"/>
      <c r="AJ22" s="127"/>
      <c r="AK22" s="127"/>
      <c r="AL22" s="192"/>
    </row>
    <row r="23" spans="2:38" x14ac:dyDescent="0.2">
      <c r="B23" s="118"/>
      <c r="C23" s="118"/>
      <c r="D23" s="152"/>
      <c r="E23" s="143"/>
      <c r="F23" s="128"/>
      <c r="G23" s="143"/>
      <c r="H23" s="127"/>
      <c r="I23" s="128"/>
      <c r="J23" s="161"/>
      <c r="K23" s="155"/>
      <c r="L23" s="143"/>
      <c r="M23" s="128"/>
      <c r="N23" s="143"/>
      <c r="O23" s="127"/>
      <c r="P23" s="154"/>
      <c r="Q23" s="155"/>
      <c r="R23" s="144"/>
      <c r="S23" s="87"/>
      <c r="T23" s="87"/>
      <c r="W23" s="118"/>
      <c r="X23" s="118"/>
      <c r="Y23" s="152"/>
      <c r="Z23" s="143"/>
      <c r="AA23" s="128"/>
      <c r="AB23" s="143"/>
      <c r="AC23" s="127"/>
      <c r="AD23" s="128"/>
      <c r="AE23" s="161"/>
      <c r="AF23" s="155"/>
      <c r="AG23" s="143"/>
      <c r="AH23" s="128"/>
      <c r="AI23" s="143"/>
      <c r="AJ23" s="127"/>
      <c r="AK23" s="154"/>
      <c r="AL23" s="192"/>
    </row>
    <row r="24" spans="2:38" x14ac:dyDescent="0.2">
      <c r="B24" s="118"/>
      <c r="C24" s="118"/>
      <c r="D24" s="152"/>
      <c r="E24" s="143"/>
      <c r="F24" s="128"/>
      <c r="G24" s="143"/>
      <c r="H24" s="127"/>
      <c r="I24" s="128"/>
      <c r="J24" s="161"/>
      <c r="K24" s="153"/>
      <c r="L24" s="143"/>
      <c r="M24" s="128"/>
      <c r="N24" s="143"/>
      <c r="O24" s="127"/>
      <c r="P24" s="154"/>
      <c r="Q24" s="155"/>
      <c r="R24" s="144"/>
      <c r="S24" s="87"/>
      <c r="T24" s="87"/>
      <c r="W24" s="118"/>
      <c r="X24" s="118"/>
      <c r="Y24" s="152"/>
      <c r="Z24" s="143"/>
      <c r="AA24" s="128"/>
      <c r="AB24" s="143"/>
      <c r="AC24" s="127"/>
      <c r="AD24" s="128"/>
      <c r="AE24" s="161"/>
      <c r="AF24" s="153"/>
      <c r="AG24" s="143"/>
      <c r="AH24" s="128"/>
      <c r="AI24" s="143"/>
      <c r="AJ24" s="127"/>
      <c r="AK24" s="154"/>
      <c r="AL24" s="192"/>
    </row>
    <row r="25" spans="2:38" x14ac:dyDescent="0.2">
      <c r="B25" s="118"/>
      <c r="C25" s="118"/>
      <c r="D25" s="152"/>
      <c r="E25" s="143"/>
      <c r="F25" s="128"/>
      <c r="G25" s="143"/>
      <c r="H25" s="127"/>
      <c r="I25" s="128"/>
      <c r="J25" s="160"/>
      <c r="K25" s="153"/>
      <c r="L25" s="143"/>
      <c r="M25" s="128"/>
      <c r="N25" s="143"/>
      <c r="O25" s="127"/>
      <c r="P25" s="154"/>
      <c r="Q25" s="119"/>
      <c r="R25" s="144"/>
      <c r="S25" s="87"/>
      <c r="T25" s="87"/>
      <c r="W25" s="118"/>
      <c r="X25" s="118"/>
      <c r="Y25" s="152"/>
      <c r="Z25" s="143"/>
      <c r="AA25" s="128"/>
      <c r="AB25" s="143"/>
      <c r="AC25" s="127"/>
      <c r="AD25" s="128"/>
      <c r="AE25" s="160"/>
      <c r="AF25" s="153"/>
      <c r="AG25" s="143"/>
      <c r="AH25" s="128"/>
      <c r="AI25" s="143"/>
      <c r="AJ25" s="127"/>
      <c r="AK25" s="154"/>
      <c r="AL25" s="193"/>
    </row>
    <row r="26" spans="2:38" x14ac:dyDescent="0.2">
      <c r="B26" s="118"/>
      <c r="C26" s="118"/>
      <c r="D26" s="152"/>
      <c r="E26" s="143"/>
      <c r="F26" s="128"/>
      <c r="G26" s="143"/>
      <c r="H26" s="127"/>
      <c r="I26" s="128"/>
      <c r="J26" s="143"/>
      <c r="K26" s="155"/>
      <c r="L26" s="143"/>
      <c r="M26" s="128"/>
      <c r="N26" s="143"/>
      <c r="O26" s="127"/>
      <c r="P26" s="154"/>
      <c r="Q26" s="155"/>
      <c r="R26" s="144"/>
      <c r="S26" s="87"/>
      <c r="T26" s="87"/>
      <c r="W26" s="118"/>
      <c r="X26" s="118"/>
      <c r="Y26" s="152"/>
      <c r="Z26" s="143"/>
      <c r="AA26" s="128"/>
      <c r="AB26" s="143"/>
      <c r="AC26" s="127"/>
      <c r="AD26" s="128"/>
      <c r="AE26" s="143"/>
      <c r="AF26" s="155"/>
      <c r="AG26" s="143"/>
      <c r="AH26" s="128"/>
      <c r="AI26" s="143"/>
      <c r="AJ26" s="127"/>
      <c r="AK26" s="154"/>
      <c r="AL26" s="192"/>
    </row>
    <row r="27" spans="2:38" x14ac:dyDescent="0.2">
      <c r="B27" s="118"/>
      <c r="C27" s="118"/>
      <c r="D27" s="119"/>
      <c r="E27" s="143"/>
      <c r="F27" s="128"/>
      <c r="G27" s="143"/>
      <c r="H27" s="127"/>
      <c r="I27" s="128"/>
      <c r="J27" s="161"/>
      <c r="K27" s="122"/>
      <c r="L27" s="143"/>
      <c r="M27" s="128"/>
      <c r="N27" s="143"/>
      <c r="O27" s="127"/>
      <c r="P27" s="127"/>
      <c r="Q27" s="119"/>
      <c r="R27" s="144"/>
      <c r="S27" s="87"/>
      <c r="T27" s="87"/>
      <c r="W27" s="118"/>
      <c r="X27" s="118"/>
      <c r="Y27" s="119"/>
      <c r="Z27" s="143"/>
      <c r="AA27" s="128"/>
      <c r="AB27" s="143"/>
      <c r="AC27" s="127"/>
      <c r="AD27" s="128"/>
      <c r="AE27" s="161"/>
      <c r="AF27" s="122"/>
      <c r="AG27" s="143"/>
      <c r="AH27" s="128"/>
      <c r="AI27" s="143"/>
      <c r="AJ27" s="127"/>
      <c r="AK27" s="127"/>
      <c r="AL27" s="193"/>
    </row>
    <row r="28" spans="2:38" ht="13.5" thickBot="1" x14ac:dyDescent="0.25">
      <c r="B28" s="120"/>
      <c r="C28" s="120"/>
      <c r="D28" s="125"/>
      <c r="E28" s="145"/>
      <c r="F28" s="124"/>
      <c r="G28" s="145"/>
      <c r="H28" s="121"/>
      <c r="I28" s="124"/>
      <c r="J28" s="145"/>
      <c r="K28" s="123"/>
      <c r="L28" s="145"/>
      <c r="M28" s="124"/>
      <c r="N28" s="145"/>
      <c r="O28" s="121"/>
      <c r="P28" s="121"/>
      <c r="Q28" s="125"/>
      <c r="R28" s="146"/>
      <c r="S28" s="87"/>
      <c r="T28" s="87"/>
      <c r="W28" s="120"/>
      <c r="X28" s="120"/>
      <c r="Y28" s="125"/>
      <c r="Z28" s="145"/>
      <c r="AA28" s="124"/>
      <c r="AB28" s="145"/>
      <c r="AC28" s="121"/>
      <c r="AD28" s="124"/>
      <c r="AE28" s="145"/>
      <c r="AF28" s="123"/>
      <c r="AG28" s="145"/>
      <c r="AH28" s="124"/>
      <c r="AI28" s="145"/>
      <c r="AJ28" s="121"/>
      <c r="AK28" s="121"/>
      <c r="AL28" s="194"/>
    </row>
    <row r="29" spans="2:38" x14ac:dyDescent="0.2">
      <c r="C29" s="44"/>
      <c r="F29" s="2"/>
      <c r="I29" s="44"/>
      <c r="Z29" s="2"/>
    </row>
    <row r="31" spans="2:38" ht="13.5" thickBot="1" x14ac:dyDescent="0.25">
      <c r="B31" s="107"/>
      <c r="C31" s="107"/>
      <c r="D31" s="107"/>
      <c r="E31" s="107"/>
      <c r="F31" s="297"/>
      <c r="G31" s="297"/>
      <c r="H31" s="107"/>
      <c r="I31" s="297"/>
      <c r="J31" s="297"/>
      <c r="K31" s="297"/>
      <c r="L31" s="297"/>
      <c r="M31" s="297"/>
      <c r="N31" s="297"/>
      <c r="O31" s="107"/>
      <c r="P31" s="107"/>
      <c r="Q31" s="297"/>
      <c r="R31" s="297"/>
      <c r="S31" s="107"/>
      <c r="T31" s="107"/>
      <c r="W31" s="107"/>
      <c r="X31" s="107"/>
      <c r="Y31" s="107"/>
      <c r="Z31" s="297"/>
      <c r="AA31" s="297"/>
      <c r="AB31" s="107"/>
      <c r="AC31" s="297"/>
      <c r="AD31" s="297"/>
      <c r="AE31" s="297"/>
      <c r="AF31" s="297"/>
      <c r="AG31" s="297"/>
      <c r="AH31" s="297"/>
      <c r="AI31" s="107"/>
      <c r="AJ31" s="107"/>
      <c r="AK31" s="297"/>
      <c r="AL31" s="297"/>
    </row>
    <row r="32" spans="2:38" x14ac:dyDescent="0.2">
      <c r="B32" s="298" t="s">
        <v>11</v>
      </c>
      <c r="C32" s="299"/>
      <c r="D32" s="300">
        <f>COUNT(E11:E28)</f>
        <v>12</v>
      </c>
      <c r="E32" s="301"/>
      <c r="F32" s="302">
        <f>COUNT(G11:G28)</f>
        <v>12</v>
      </c>
      <c r="G32" s="301"/>
      <c r="H32" s="16">
        <f>COUNT(H11:H28)</f>
        <v>12</v>
      </c>
      <c r="I32" s="302">
        <f>COUNT(J11:J28)</f>
        <v>11</v>
      </c>
      <c r="J32" s="301"/>
      <c r="K32" s="302">
        <f>COUNT(L11:L28)</f>
        <v>12</v>
      </c>
      <c r="L32" s="301"/>
      <c r="M32" s="302">
        <f>COUNT(N11:N28)</f>
        <v>12</v>
      </c>
      <c r="N32" s="301"/>
      <c r="O32" s="16">
        <f>COUNT(O11:O28)</f>
        <v>12</v>
      </c>
      <c r="P32" s="16">
        <f>COUNT(P11:P28)</f>
        <v>12</v>
      </c>
      <c r="Q32" s="302">
        <f>COUNT(R11:R28)</f>
        <v>12</v>
      </c>
      <c r="R32" s="311"/>
      <c r="S32" s="2">
        <f>COUNT(S11:S28)</f>
        <v>12</v>
      </c>
      <c r="T32" s="2">
        <f>COUNT(T11:T28)</f>
        <v>12</v>
      </c>
      <c r="W32" s="298" t="s">
        <v>11</v>
      </c>
      <c r="X32" s="299"/>
      <c r="Y32" s="16">
        <f>COUNT(Y11:Y28)</f>
        <v>0</v>
      </c>
      <c r="Z32" s="302">
        <f>COUNT(AA11:AA28)</f>
        <v>0</v>
      </c>
      <c r="AA32" s="301">
        <f>COUNT(AA11:AA28)</f>
        <v>0</v>
      </c>
      <c r="AB32" s="16">
        <f>COUNT(AB11:AB28)</f>
        <v>0</v>
      </c>
      <c r="AC32" s="302">
        <f>COUNT(AD11:AD28)</f>
        <v>0</v>
      </c>
      <c r="AD32" s="301"/>
      <c r="AE32" s="302">
        <f>COUNT(AF11:AF28)</f>
        <v>0</v>
      </c>
      <c r="AF32" s="301"/>
      <c r="AG32" s="302">
        <f>COUNT(AH11:AH28)</f>
        <v>0</v>
      </c>
      <c r="AH32" s="301"/>
      <c r="AI32" s="16">
        <f>COUNT(AI11:AI28)</f>
        <v>0</v>
      </c>
      <c r="AJ32" s="16">
        <f>COUNT(AJ11:AJ28)</f>
        <v>0</v>
      </c>
      <c r="AK32" s="302">
        <f>COUNT(AL11:AL28)</f>
        <v>0</v>
      </c>
      <c r="AL32" s="301"/>
    </row>
    <row r="33" spans="2:42" x14ac:dyDescent="0.2">
      <c r="B33" s="24"/>
      <c r="C33" s="25"/>
      <c r="D33" s="307"/>
      <c r="E33" s="308"/>
      <c r="F33" s="8"/>
      <c r="G33" s="9"/>
      <c r="H33" s="10"/>
      <c r="I33" s="309"/>
      <c r="J33" s="308"/>
      <c r="K33" s="309"/>
      <c r="L33" s="308"/>
      <c r="M33" s="309"/>
      <c r="N33" s="308"/>
      <c r="O33" s="10"/>
      <c r="P33" s="10"/>
      <c r="Q33" s="309"/>
      <c r="R33" s="310"/>
      <c r="S33" s="81"/>
      <c r="T33" s="81"/>
      <c r="W33" s="24"/>
      <c r="X33" s="25"/>
      <c r="Y33" s="7"/>
      <c r="Z33" s="8"/>
      <c r="AA33" s="9"/>
      <c r="AB33" s="10"/>
      <c r="AC33" s="309"/>
      <c r="AD33" s="308"/>
      <c r="AE33" s="309"/>
      <c r="AF33" s="308"/>
      <c r="AG33" s="309"/>
      <c r="AH33" s="308"/>
      <c r="AI33" s="10"/>
      <c r="AJ33" s="10"/>
      <c r="AK33" s="309"/>
      <c r="AL33" s="310"/>
    </row>
    <row r="34" spans="2:42" x14ac:dyDescent="0.2">
      <c r="B34" s="303" t="s">
        <v>12</v>
      </c>
      <c r="C34" s="304"/>
      <c r="D34" s="171" t="s">
        <v>10</v>
      </c>
      <c r="E34" s="12">
        <f>MIN(E11:E28)</f>
        <v>5</v>
      </c>
      <c r="F34" s="107"/>
      <c r="G34" s="12">
        <f>MIN(G11:G28)</f>
        <v>1</v>
      </c>
      <c r="H34" s="13">
        <f>MIN(H11:H28)</f>
        <v>7.01</v>
      </c>
      <c r="I34" s="305">
        <f>MIN(J11:J28)</f>
        <v>18</v>
      </c>
      <c r="J34" s="306"/>
      <c r="K34" s="107" t="s">
        <v>10</v>
      </c>
      <c r="L34" s="12">
        <f>MIN(L11:L28)</f>
        <v>5</v>
      </c>
      <c r="M34" s="12" t="s">
        <v>10</v>
      </c>
      <c r="N34" s="13">
        <f>MIN(N11:N28)</f>
        <v>3.8</v>
      </c>
      <c r="O34" s="13">
        <f>MIN(O11:O28)</f>
        <v>0.19</v>
      </c>
      <c r="P34" s="13">
        <f>MIN(P11:P28)</f>
        <v>0.2</v>
      </c>
      <c r="Q34" s="107" t="s">
        <v>10</v>
      </c>
      <c r="R34" s="17">
        <f>MIN(R11:R28)</f>
        <v>0.5</v>
      </c>
      <c r="S34" s="82">
        <f>MIN(S8:S26)</f>
        <v>57</v>
      </c>
      <c r="T34" s="82">
        <f>MIN(T8:T26)</f>
        <v>62</v>
      </c>
      <c r="W34" s="303" t="s">
        <v>12</v>
      </c>
      <c r="X34" s="304"/>
      <c r="Y34" s="11">
        <f>MIN(Y11:Y28)</f>
        <v>0</v>
      </c>
      <c r="Z34" s="107"/>
      <c r="AA34" s="12">
        <f>MIN(AA11:AA28)</f>
        <v>0</v>
      </c>
      <c r="AB34" s="13">
        <f>MIN(AB11:AB28)</f>
        <v>0</v>
      </c>
      <c r="AC34" s="305">
        <f>MIN(AD11:AD28)</f>
        <v>0</v>
      </c>
      <c r="AD34" s="306"/>
      <c r="AE34" s="107" t="s">
        <v>10</v>
      </c>
      <c r="AF34" s="12">
        <f>MIN(AF11:AF28)</f>
        <v>0</v>
      </c>
      <c r="AG34" s="12" t="s">
        <v>10</v>
      </c>
      <c r="AH34" s="13">
        <f>MIN(AH11:AH28)</f>
        <v>0</v>
      </c>
      <c r="AI34" s="13">
        <f>MIN(AI11:AI28)</f>
        <v>0</v>
      </c>
      <c r="AJ34" s="13">
        <f>MIN(AJ11:AJ25)</f>
        <v>0</v>
      </c>
      <c r="AK34" s="107" t="s">
        <v>10</v>
      </c>
      <c r="AL34" s="17">
        <f>MIN(AL11:AL28)</f>
        <v>0</v>
      </c>
    </row>
    <row r="35" spans="2:42" x14ac:dyDescent="0.2">
      <c r="B35" s="24"/>
      <c r="C35" s="25"/>
      <c r="D35" s="307"/>
      <c r="E35" s="308"/>
      <c r="F35" s="8"/>
      <c r="G35" s="9"/>
      <c r="H35" s="10"/>
      <c r="I35" s="309"/>
      <c r="J35" s="308"/>
      <c r="K35" s="309"/>
      <c r="L35" s="308"/>
      <c r="M35" s="309"/>
      <c r="N35" s="308"/>
      <c r="O35" s="10"/>
      <c r="P35" s="10"/>
      <c r="Q35" s="309"/>
      <c r="R35" s="310"/>
      <c r="S35" s="81"/>
      <c r="T35" s="81"/>
      <c r="W35" s="24"/>
      <c r="X35" s="25"/>
      <c r="Y35" s="7"/>
      <c r="Z35" s="8"/>
      <c r="AA35" s="9"/>
      <c r="AB35" s="10"/>
      <c r="AC35" s="309"/>
      <c r="AD35" s="308"/>
      <c r="AE35" s="309"/>
      <c r="AF35" s="308"/>
      <c r="AG35" s="309"/>
      <c r="AH35" s="308"/>
      <c r="AI35" s="10"/>
      <c r="AJ35" s="10"/>
      <c r="AK35" s="309"/>
      <c r="AL35" s="310"/>
    </row>
    <row r="36" spans="2:42" x14ac:dyDescent="0.2">
      <c r="B36" s="303" t="s">
        <v>13</v>
      </c>
      <c r="C36" s="304"/>
      <c r="D36" s="312">
        <f>SUM(E11:E28)/D32</f>
        <v>5</v>
      </c>
      <c r="E36" s="313">
        <f>SUM(E11:E31)/9</f>
        <v>6.666666666666667</v>
      </c>
      <c r="F36" s="314">
        <f>SUM(G11:G28)/F32</f>
        <v>3.0833333333333335</v>
      </c>
      <c r="G36" s="313"/>
      <c r="H36" s="109">
        <f>SUM(H11:H28)/H32</f>
        <v>7.2408333333333337</v>
      </c>
      <c r="I36" s="314">
        <f>SUM(J11:J28)/I32</f>
        <v>226.27272727272728</v>
      </c>
      <c r="J36" s="313"/>
      <c r="K36" s="314">
        <f>SUM(L11:L28)/K32</f>
        <v>5</v>
      </c>
      <c r="L36" s="313">
        <f>SUM(L11:L31)/9</f>
        <v>6.666666666666667</v>
      </c>
      <c r="M36" s="314">
        <f>SUM(N11:N28)/M32</f>
        <v>4.9333333333333327</v>
      </c>
      <c r="N36" s="313"/>
      <c r="O36" s="109">
        <f>SUM(O11:O28)/O32</f>
        <v>0.85833333333333339</v>
      </c>
      <c r="P36" s="167">
        <f>SUM(P11:P28)/P32</f>
        <v>0.20250000000000001</v>
      </c>
      <c r="Q36" s="314">
        <f>SUM(R11:R28)/Q32</f>
        <v>0.51666666666666672</v>
      </c>
      <c r="R36" s="315"/>
      <c r="S36" s="140">
        <f>SUM(S8:S26)/S32</f>
        <v>65.5</v>
      </c>
      <c r="T36" s="140">
        <f>SUM(T8:T26)/T32</f>
        <v>70.166666666666671</v>
      </c>
      <c r="W36" s="303" t="s">
        <v>13</v>
      </c>
      <c r="X36" s="304"/>
      <c r="Y36" s="108" t="e">
        <f>SUM(Y11:Y28)/Y32</f>
        <v>#DIV/0!</v>
      </c>
      <c r="Z36" s="314" t="e">
        <f>SUM(AA11:AA28)/Z32</f>
        <v>#DIV/0!</v>
      </c>
      <c r="AA36" s="313"/>
      <c r="AB36" s="109" t="e">
        <f>SUM(AB11:AB28)/AB32</f>
        <v>#DIV/0!</v>
      </c>
      <c r="AC36" s="314" t="e">
        <f>SUM(AD11:AD28)/AC32</f>
        <v>#DIV/0!</v>
      </c>
      <c r="AD36" s="313"/>
      <c r="AE36" s="314" t="e">
        <f>SUM(AF11:AF28)/AE32</f>
        <v>#DIV/0!</v>
      </c>
      <c r="AF36" s="313">
        <f>SUM(AF11:AF31)/9</f>
        <v>0</v>
      </c>
      <c r="AG36" s="314" t="e">
        <f>SUM(AH11:AH28)/AG32</f>
        <v>#DIV/0!</v>
      </c>
      <c r="AH36" s="313"/>
      <c r="AI36" s="109" t="e">
        <f>SUM(AI11:AI28)/AI32</f>
        <v>#DIV/0!</v>
      </c>
      <c r="AJ36" s="109" t="e">
        <f>SUM(AJ11:AJ25)/AJ32</f>
        <v>#DIV/0!</v>
      </c>
      <c r="AK36" s="314" t="e">
        <f>SUM(AL11:AL28)/AK32</f>
        <v>#DIV/0!</v>
      </c>
      <c r="AL36" s="315"/>
    </row>
    <row r="37" spans="2:42" x14ac:dyDescent="0.2">
      <c r="B37" s="24"/>
      <c r="C37" s="25"/>
      <c r="D37" s="307"/>
      <c r="E37" s="308"/>
      <c r="F37" s="309"/>
      <c r="G37" s="308"/>
      <c r="H37" s="10"/>
      <c r="I37" s="309"/>
      <c r="J37" s="308"/>
      <c r="K37" s="309"/>
      <c r="L37" s="308"/>
      <c r="M37" s="309"/>
      <c r="N37" s="308"/>
      <c r="O37" s="10"/>
      <c r="P37" s="10"/>
      <c r="Q37" s="309"/>
      <c r="R37" s="310"/>
      <c r="S37" s="81"/>
      <c r="T37" s="81"/>
      <c r="W37" s="24"/>
      <c r="X37" s="25"/>
      <c r="Y37" s="7"/>
      <c r="Z37" s="309"/>
      <c r="AA37" s="308"/>
      <c r="AB37" s="10"/>
      <c r="AC37" s="309"/>
      <c r="AD37" s="308"/>
      <c r="AE37" s="309"/>
      <c r="AF37" s="308"/>
      <c r="AG37" s="309"/>
      <c r="AH37" s="308"/>
      <c r="AI37" s="10"/>
      <c r="AJ37" s="10"/>
      <c r="AK37" s="309"/>
      <c r="AL37" s="310"/>
    </row>
    <row r="38" spans="2:42" ht="13.5" thickBot="1" x14ac:dyDescent="0.25">
      <c r="B38" s="316" t="s">
        <v>14</v>
      </c>
      <c r="C38" s="317"/>
      <c r="D38" s="318">
        <f>MAX(E11:E28)</f>
        <v>5</v>
      </c>
      <c r="E38" s="319"/>
      <c r="F38" s="320">
        <f>MAX(G11:G28)</f>
        <v>6</v>
      </c>
      <c r="G38" s="319"/>
      <c r="H38" s="15">
        <f>MAX(H11:H28)</f>
        <v>7.78</v>
      </c>
      <c r="I38" s="320">
        <f>MAX(J11:J28)</f>
        <v>1300</v>
      </c>
      <c r="J38" s="319"/>
      <c r="K38" s="320">
        <f>MAX(L11:L28)</f>
        <v>5</v>
      </c>
      <c r="L38" s="319"/>
      <c r="M38" s="320">
        <f>MAX(N11:N28)</f>
        <v>7.1</v>
      </c>
      <c r="N38" s="319"/>
      <c r="O38" s="15">
        <f>MAX(O11:O28)</f>
        <v>2</v>
      </c>
      <c r="P38" s="15">
        <f>MAX(P11:P28)</f>
        <v>0.22</v>
      </c>
      <c r="Q38" s="320">
        <f>MAX(R11:R28)</f>
        <v>0.7</v>
      </c>
      <c r="R38" s="321"/>
      <c r="S38" s="82">
        <f>MAX(S8:S26)</f>
        <v>72</v>
      </c>
      <c r="T38" s="82">
        <f>MAX(T8:T26)</f>
        <v>74</v>
      </c>
      <c r="W38" s="316" t="s">
        <v>14</v>
      </c>
      <c r="X38" s="317"/>
      <c r="Y38" s="14">
        <f>MAX(Y11:Y28)</f>
        <v>0</v>
      </c>
      <c r="Z38" s="320">
        <f>MAX(AA11:AA28)</f>
        <v>0</v>
      </c>
      <c r="AA38" s="319"/>
      <c r="AB38" s="15">
        <f>MAX(AB11:AB28)</f>
        <v>0</v>
      </c>
      <c r="AC38" s="320">
        <f>MAX(AD11:AD28)</f>
        <v>0</v>
      </c>
      <c r="AD38" s="319"/>
      <c r="AE38" s="320">
        <f>MAX(AF11:AF28)</f>
        <v>0</v>
      </c>
      <c r="AF38" s="319"/>
      <c r="AG38" s="320">
        <f>MAX(AH11:AH28)</f>
        <v>0</v>
      </c>
      <c r="AH38" s="319"/>
      <c r="AI38" s="15">
        <f>MAX(AI11:AI28)</f>
        <v>0</v>
      </c>
      <c r="AJ38" s="15">
        <f>MAX(AJ11:AJ25)</f>
        <v>0</v>
      </c>
      <c r="AK38" s="320">
        <f>MAX(AL11:AL28)</f>
        <v>0</v>
      </c>
      <c r="AL38" s="321"/>
    </row>
    <row r="40" spans="2:42" ht="13.5" hidden="1" thickBot="1" x14ac:dyDescent="0.25">
      <c r="X40" s="38">
        <v>0</v>
      </c>
    </row>
    <row r="41" spans="2:42" ht="13.5" hidden="1" thickBot="1" x14ac:dyDescent="0.25">
      <c r="Y41" s="129" t="e">
        <f>$X$40*Y36</f>
        <v>#DIV/0!</v>
      </c>
      <c r="Z41" s="322" t="e">
        <f>$X$40*Z36</f>
        <v>#DIV/0!</v>
      </c>
      <c r="AA41" s="323"/>
      <c r="AB41" s="129" t="e">
        <f>$X$40*AB36</f>
        <v>#DIV/0!</v>
      </c>
      <c r="AC41" s="322" t="e">
        <f>$X$40*AC36</f>
        <v>#DIV/0!</v>
      </c>
      <c r="AD41" s="323"/>
      <c r="AE41" s="322" t="e">
        <f>$X$40*AE36</f>
        <v>#DIV/0!</v>
      </c>
      <c r="AF41" s="323"/>
      <c r="AG41" s="322" t="e">
        <f>$X$40*AG36</f>
        <v>#DIV/0!</v>
      </c>
      <c r="AH41" s="323"/>
      <c r="AI41" s="129" t="e">
        <f>$X$40*AI36</f>
        <v>#DIV/0!</v>
      </c>
      <c r="AJ41" s="129" t="e">
        <f>$X$40*AJ36</f>
        <v>#DIV/0!</v>
      </c>
      <c r="AK41" s="322" t="e">
        <f>$X$40*AK36</f>
        <v>#DIV/0!</v>
      </c>
      <c r="AL41" s="323"/>
    </row>
    <row r="42" spans="2:42" ht="38.25" customHeight="1" x14ac:dyDescent="0.25">
      <c r="D42" s="18" t="s">
        <v>17</v>
      </c>
      <c r="E42" s="18"/>
      <c r="F42" s="5"/>
      <c r="O42" s="279" t="s">
        <v>18</v>
      </c>
      <c r="P42" s="279"/>
      <c r="Q42" s="19"/>
      <c r="R42" s="22"/>
      <c r="S42" s="22"/>
      <c r="T42" s="22"/>
      <c r="Z42" s="18" t="s">
        <v>17</v>
      </c>
      <c r="AA42" s="18"/>
      <c r="AB42" s="5"/>
      <c r="AK42" s="279" t="s">
        <v>18</v>
      </c>
      <c r="AL42" s="279"/>
      <c r="AM42" s="19"/>
      <c r="AN42" s="22"/>
      <c r="AO42" s="22"/>
      <c r="AP42" s="22"/>
    </row>
    <row r="43" spans="2:42" ht="16.5" thickBot="1" x14ac:dyDescent="0.3">
      <c r="D43" s="18" t="s">
        <v>0</v>
      </c>
      <c r="E43" s="18"/>
      <c r="F43" s="5"/>
      <c r="O43" s="19"/>
      <c r="P43" s="19"/>
      <c r="Q43" s="19"/>
      <c r="R43" s="22"/>
      <c r="S43" s="22"/>
      <c r="T43" s="22"/>
      <c r="Z43" s="18" t="s">
        <v>0</v>
      </c>
      <c r="AA43" s="18"/>
      <c r="AB43" s="5"/>
      <c r="AK43" s="19"/>
      <c r="AL43" s="19"/>
      <c r="AM43" s="19"/>
      <c r="AN43" s="22"/>
      <c r="AO43" s="22"/>
      <c r="AP43" s="22"/>
    </row>
    <row r="44" spans="2:42" ht="16.5" thickBot="1" x14ac:dyDescent="0.3">
      <c r="B44"/>
      <c r="D44" s="18" t="s">
        <v>1</v>
      </c>
      <c r="E44" s="18"/>
      <c r="F44" s="5"/>
      <c r="H44" s="280">
        <v>2</v>
      </c>
      <c r="I44" s="281"/>
      <c r="X44"/>
      <c r="Z44" s="18"/>
      <c r="AB44" s="5"/>
      <c r="AN44" s="2"/>
    </row>
    <row r="45" spans="2:42" ht="16.5" thickBot="1" x14ac:dyDescent="0.3">
      <c r="D45" s="18" t="s">
        <v>2</v>
      </c>
      <c r="E45" s="18"/>
      <c r="F45" s="5"/>
      <c r="H45" s="280" t="s">
        <v>58</v>
      </c>
      <c r="I45" s="281"/>
      <c r="Z45" s="2"/>
      <c r="AA45" s="18" t="s">
        <v>46</v>
      </c>
      <c r="AK45"/>
      <c r="AL45"/>
      <c r="AM45"/>
    </row>
    <row r="46" spans="2:42" ht="16.5" thickBot="1" x14ac:dyDescent="0.3">
      <c r="D46" s="18" t="s">
        <v>19</v>
      </c>
      <c r="E46" s="18"/>
      <c r="F46" s="5"/>
      <c r="H46" s="280" t="s">
        <v>20</v>
      </c>
      <c r="I46" s="281"/>
      <c r="Z46" s="2"/>
      <c r="AK46"/>
      <c r="AL46"/>
      <c r="AM46"/>
    </row>
    <row r="47" spans="2:42" ht="16.5" thickBot="1" x14ac:dyDescent="0.3">
      <c r="D47" s="18" t="s">
        <v>21</v>
      </c>
      <c r="E47" s="18"/>
      <c r="F47" s="5"/>
      <c r="H47" s="287"/>
      <c r="I47" s="288"/>
      <c r="Z47" s="2"/>
      <c r="AK47"/>
      <c r="AL47"/>
      <c r="AM47"/>
    </row>
    <row r="48" spans="2:42" ht="13.5" thickBot="1" x14ac:dyDescent="0.25">
      <c r="Z48" s="2"/>
      <c r="AB48" s="6"/>
      <c r="AN48" s="2"/>
      <c r="AO48" s="2"/>
      <c r="AP48" s="2"/>
    </row>
    <row r="49" spans="2:39" s="1" customFormat="1" ht="65.25" customHeight="1" thickBot="1" x14ac:dyDescent="0.25">
      <c r="B49" s="23" t="s">
        <v>22</v>
      </c>
      <c r="C49" s="66" t="s">
        <v>35</v>
      </c>
      <c r="D49" s="290" t="s">
        <v>23</v>
      </c>
      <c r="E49" s="291"/>
      <c r="F49" s="292" t="s">
        <v>3</v>
      </c>
      <c r="G49" s="291"/>
      <c r="H49" s="4" t="s">
        <v>4</v>
      </c>
      <c r="I49" s="292" t="s">
        <v>5</v>
      </c>
      <c r="J49" s="291"/>
      <c r="K49" s="292" t="s">
        <v>6</v>
      </c>
      <c r="L49" s="291"/>
      <c r="M49" s="292" t="s">
        <v>7</v>
      </c>
      <c r="N49" s="291"/>
      <c r="O49" s="3" t="s">
        <v>8</v>
      </c>
      <c r="P49" s="3" t="s">
        <v>27</v>
      </c>
      <c r="Q49" s="292" t="s">
        <v>9</v>
      </c>
      <c r="R49" s="293"/>
      <c r="S49" s="79" t="s">
        <v>37</v>
      </c>
      <c r="T49" s="79" t="s">
        <v>38</v>
      </c>
      <c r="X49" s="23" t="s">
        <v>22</v>
      </c>
      <c r="Y49" s="66" t="s">
        <v>35</v>
      </c>
      <c r="Z49" s="290" t="s">
        <v>23</v>
      </c>
      <c r="AA49" s="291"/>
      <c r="AB49" s="292" t="s">
        <v>3</v>
      </c>
      <c r="AC49" s="291"/>
      <c r="AD49" s="4" t="s">
        <v>4</v>
      </c>
      <c r="AE49" s="292" t="s">
        <v>8</v>
      </c>
      <c r="AF49" s="293"/>
    </row>
    <row r="50" spans="2:39" s="1" customFormat="1" ht="15.75" customHeight="1" x14ac:dyDescent="0.2">
      <c r="B50" s="282"/>
      <c r="C50" s="282"/>
      <c r="D50" s="284" t="s">
        <v>24</v>
      </c>
      <c r="E50" s="285"/>
      <c r="F50" s="285"/>
      <c r="G50" s="285"/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6"/>
      <c r="S50" s="2"/>
      <c r="T50" s="2"/>
      <c r="X50" s="282"/>
      <c r="Y50" s="282"/>
      <c r="Z50" s="284"/>
      <c r="AA50" s="285"/>
      <c r="AB50" s="285"/>
      <c r="AC50" s="285"/>
      <c r="AD50" s="285"/>
      <c r="AE50" s="285"/>
      <c r="AF50" s="286"/>
      <c r="AG50"/>
      <c r="AH50"/>
      <c r="AI50"/>
      <c r="AJ50" s="2"/>
      <c r="AK50" s="2"/>
    </row>
    <row r="51" spans="2:39" s="1" customFormat="1" ht="13.5" thickBot="1" x14ac:dyDescent="0.25">
      <c r="B51" s="283"/>
      <c r="C51" s="283"/>
      <c r="D51" s="294" t="s">
        <v>25</v>
      </c>
      <c r="E51" s="295"/>
      <c r="F51" s="295"/>
      <c r="G51" s="295"/>
      <c r="H51" s="295"/>
      <c r="I51" s="295"/>
      <c r="J51" s="295"/>
      <c r="K51" s="295"/>
      <c r="L51" s="295"/>
      <c r="M51" s="295"/>
      <c r="N51" s="295"/>
      <c r="O51" s="295"/>
      <c r="P51" s="295"/>
      <c r="Q51" s="295"/>
      <c r="R51" s="296"/>
      <c r="S51" s="2"/>
      <c r="T51" s="2"/>
      <c r="X51" s="283"/>
      <c r="Y51" s="283"/>
      <c r="Z51" s="371"/>
      <c r="AA51" s="372"/>
      <c r="AB51" s="372"/>
      <c r="AC51" s="372"/>
      <c r="AD51" s="372"/>
      <c r="AE51" s="372"/>
      <c r="AF51" s="373"/>
      <c r="AG51"/>
      <c r="AH51"/>
      <c r="AI51"/>
      <c r="AJ51" s="2"/>
      <c r="AK51" s="2"/>
    </row>
    <row r="52" spans="2:39" x14ac:dyDescent="0.2">
      <c r="B52" s="118">
        <v>45392</v>
      </c>
      <c r="C52" s="118">
        <v>45405</v>
      </c>
      <c r="D52" s="152" t="s">
        <v>10</v>
      </c>
      <c r="E52" s="156">
        <v>5</v>
      </c>
      <c r="F52" s="157"/>
      <c r="G52" s="156">
        <v>6</v>
      </c>
      <c r="H52" s="154">
        <v>7.74</v>
      </c>
      <c r="I52" s="157"/>
      <c r="J52" s="156">
        <v>61</v>
      </c>
      <c r="K52" s="153" t="s">
        <v>10</v>
      </c>
      <c r="L52" s="156">
        <v>5</v>
      </c>
      <c r="M52" s="157"/>
      <c r="N52" s="156">
        <v>5.9</v>
      </c>
      <c r="O52" s="154">
        <v>0.38</v>
      </c>
      <c r="P52" s="154">
        <v>0.28999999999999998</v>
      </c>
      <c r="Q52" s="155"/>
      <c r="R52" s="159">
        <v>3.5</v>
      </c>
      <c r="S52" s="170">
        <v>66</v>
      </c>
      <c r="T52" s="170">
        <v>70</v>
      </c>
      <c r="U52" s="107"/>
      <c r="X52" s="28"/>
      <c r="Y52" s="75"/>
      <c r="Z52" s="72"/>
      <c r="AA52" s="84"/>
      <c r="AB52" s="147"/>
      <c r="AC52" s="148"/>
      <c r="AD52" s="149"/>
      <c r="AE52" s="117"/>
      <c r="AF52" s="131"/>
      <c r="AG52"/>
      <c r="AH52"/>
      <c r="AI52"/>
      <c r="AJ52"/>
      <c r="AK52"/>
      <c r="AL52"/>
      <c r="AM52"/>
    </row>
    <row r="53" spans="2:39" x14ac:dyDescent="0.2">
      <c r="B53" s="118">
        <v>45426</v>
      </c>
      <c r="C53" s="118">
        <v>45439</v>
      </c>
      <c r="D53" s="152" t="s">
        <v>10</v>
      </c>
      <c r="E53" s="156">
        <v>5</v>
      </c>
      <c r="F53" s="157"/>
      <c r="G53" s="156">
        <v>3</v>
      </c>
      <c r="H53" s="154">
        <v>7.65</v>
      </c>
      <c r="I53" s="157"/>
      <c r="J53" s="156">
        <v>58</v>
      </c>
      <c r="K53" s="153" t="s">
        <v>10</v>
      </c>
      <c r="L53" s="156">
        <v>5</v>
      </c>
      <c r="M53" s="157"/>
      <c r="N53" s="156">
        <v>4.4000000000000004</v>
      </c>
      <c r="O53" s="154">
        <v>0.24</v>
      </c>
      <c r="P53" s="154">
        <v>0.2</v>
      </c>
      <c r="Q53" s="155"/>
      <c r="R53" s="159">
        <v>2.1</v>
      </c>
      <c r="S53" s="170">
        <v>70</v>
      </c>
      <c r="T53" s="170">
        <v>75</v>
      </c>
      <c r="U53" s="107"/>
      <c r="X53" s="30"/>
      <c r="Y53" s="30"/>
      <c r="Z53" s="67"/>
      <c r="AA53" s="102"/>
      <c r="AB53" s="67"/>
      <c r="AC53" s="102"/>
      <c r="AD53" s="47"/>
      <c r="AE53" s="67"/>
      <c r="AF53" s="103"/>
      <c r="AG53"/>
      <c r="AH53"/>
      <c r="AI53"/>
      <c r="AJ53"/>
      <c r="AK53"/>
      <c r="AL53"/>
      <c r="AM53"/>
    </row>
    <row r="54" spans="2:39" x14ac:dyDescent="0.2">
      <c r="B54" s="118">
        <v>45462</v>
      </c>
      <c r="C54" s="118">
        <v>45471</v>
      </c>
      <c r="D54" s="152" t="s">
        <v>10</v>
      </c>
      <c r="E54" s="156">
        <v>5</v>
      </c>
      <c r="F54" s="153"/>
      <c r="G54" s="156">
        <v>3</v>
      </c>
      <c r="H54" s="154">
        <v>7.62</v>
      </c>
      <c r="I54" s="153"/>
      <c r="J54" s="156">
        <v>60</v>
      </c>
      <c r="K54" s="153" t="s">
        <v>10</v>
      </c>
      <c r="L54" s="156">
        <v>5</v>
      </c>
      <c r="M54" s="153"/>
      <c r="N54" s="156">
        <v>7.8</v>
      </c>
      <c r="O54" s="154">
        <v>0.33</v>
      </c>
      <c r="P54" s="154">
        <v>0.2</v>
      </c>
      <c r="Q54" s="155"/>
      <c r="R54" s="159">
        <v>2.4</v>
      </c>
      <c r="S54" s="170">
        <v>71</v>
      </c>
      <c r="T54" s="170">
        <v>73</v>
      </c>
      <c r="U54" s="107"/>
      <c r="X54" s="32"/>
      <c r="Y54" s="32"/>
      <c r="Z54" s="67"/>
      <c r="AA54" s="102"/>
      <c r="AB54" s="67"/>
      <c r="AC54" s="102"/>
      <c r="AD54" s="47"/>
      <c r="AE54" s="67"/>
      <c r="AF54" s="103"/>
      <c r="AG54"/>
      <c r="AH54"/>
      <c r="AI54"/>
      <c r="AJ54"/>
      <c r="AK54"/>
      <c r="AL54"/>
      <c r="AM54"/>
    </row>
    <row r="55" spans="2:39" x14ac:dyDescent="0.2">
      <c r="B55" s="118">
        <v>45503</v>
      </c>
      <c r="C55" s="118">
        <v>45516</v>
      </c>
      <c r="D55" s="152" t="s">
        <v>10</v>
      </c>
      <c r="E55" s="143">
        <v>5</v>
      </c>
      <c r="F55" s="122"/>
      <c r="G55" s="143">
        <v>12</v>
      </c>
      <c r="H55" s="165">
        <v>8.3800000000000008</v>
      </c>
      <c r="I55" s="153"/>
      <c r="J55" s="160">
        <v>57</v>
      </c>
      <c r="K55" s="153" t="s">
        <v>10</v>
      </c>
      <c r="L55" s="143">
        <v>5</v>
      </c>
      <c r="M55" s="122"/>
      <c r="N55" s="143">
        <v>6.6</v>
      </c>
      <c r="O55" s="127">
        <v>0.5</v>
      </c>
      <c r="P55" s="154">
        <v>0.2</v>
      </c>
      <c r="Q55" s="119"/>
      <c r="R55" s="144">
        <v>0.7</v>
      </c>
      <c r="S55" s="87">
        <v>75</v>
      </c>
      <c r="T55" s="87">
        <v>74</v>
      </c>
      <c r="U55" s="107"/>
      <c r="X55" s="26"/>
      <c r="Y55" s="26"/>
      <c r="Z55" s="67"/>
      <c r="AA55" s="102"/>
      <c r="AB55" s="67"/>
      <c r="AC55" s="102"/>
      <c r="AD55" s="47"/>
      <c r="AE55" s="67"/>
      <c r="AF55" s="103"/>
      <c r="AG55"/>
      <c r="AH55"/>
      <c r="AI55"/>
      <c r="AJ55"/>
      <c r="AK55"/>
      <c r="AL55"/>
      <c r="AM55"/>
    </row>
    <row r="56" spans="2:39" x14ac:dyDescent="0.2">
      <c r="B56" s="118">
        <v>45519</v>
      </c>
      <c r="C56" s="118">
        <v>45533</v>
      </c>
      <c r="D56" s="152" t="s">
        <v>10</v>
      </c>
      <c r="E56" s="143">
        <v>5</v>
      </c>
      <c r="F56" s="122"/>
      <c r="G56" s="143">
        <v>14</v>
      </c>
      <c r="H56" s="127">
        <v>9.52</v>
      </c>
      <c r="I56" s="122"/>
      <c r="J56" s="156" t="s">
        <v>59</v>
      </c>
      <c r="K56" s="166" t="s">
        <v>10</v>
      </c>
      <c r="L56" s="143">
        <v>5</v>
      </c>
      <c r="M56" s="122"/>
      <c r="N56" s="143">
        <v>5</v>
      </c>
      <c r="O56" s="127">
        <v>0.42</v>
      </c>
      <c r="P56" s="154">
        <v>0.2</v>
      </c>
      <c r="Q56" s="155" t="s">
        <v>10</v>
      </c>
      <c r="R56" s="144">
        <v>0.5</v>
      </c>
      <c r="S56" s="87">
        <v>72</v>
      </c>
      <c r="T56" s="87">
        <v>75</v>
      </c>
      <c r="U56" s="107"/>
      <c r="X56" s="30"/>
      <c r="Y56" s="30"/>
      <c r="Z56" s="67"/>
      <c r="AA56" s="102"/>
      <c r="AB56" s="67"/>
      <c r="AC56" s="102"/>
      <c r="AD56" s="47"/>
      <c r="AE56" s="67"/>
      <c r="AF56" s="103"/>
      <c r="AG56"/>
      <c r="AH56"/>
      <c r="AI56"/>
      <c r="AJ56"/>
      <c r="AK56"/>
      <c r="AL56"/>
      <c r="AM56"/>
    </row>
    <row r="57" spans="2:39" x14ac:dyDescent="0.2">
      <c r="B57" s="118">
        <v>45553</v>
      </c>
      <c r="C57" s="118">
        <v>45565</v>
      </c>
      <c r="D57" s="152" t="s">
        <v>10</v>
      </c>
      <c r="E57" s="143">
        <v>5</v>
      </c>
      <c r="F57" s="122"/>
      <c r="G57" s="143">
        <v>5</v>
      </c>
      <c r="H57" s="127">
        <v>7.54</v>
      </c>
      <c r="I57" s="153"/>
      <c r="J57" s="168">
        <v>9</v>
      </c>
      <c r="K57" s="153" t="s">
        <v>10</v>
      </c>
      <c r="L57" s="143">
        <v>5</v>
      </c>
      <c r="M57" s="122"/>
      <c r="N57" s="143">
        <v>3.8</v>
      </c>
      <c r="O57" s="127">
        <v>0.43</v>
      </c>
      <c r="P57" s="154">
        <v>0.32</v>
      </c>
      <c r="Q57" s="119"/>
      <c r="R57" s="144">
        <v>1.3</v>
      </c>
      <c r="S57" s="87">
        <v>61</v>
      </c>
      <c r="T57" s="87">
        <v>64</v>
      </c>
      <c r="U57" s="107"/>
      <c r="X57" s="30"/>
      <c r="Y57" s="30"/>
      <c r="Z57" s="67"/>
      <c r="AA57" s="102"/>
      <c r="AB57" s="67"/>
      <c r="AC57" s="102"/>
      <c r="AD57" s="47"/>
      <c r="AE57" s="67"/>
      <c r="AF57" s="103"/>
      <c r="AG57"/>
      <c r="AH57"/>
      <c r="AI57"/>
      <c r="AJ57"/>
      <c r="AK57"/>
      <c r="AL57"/>
      <c r="AM57"/>
    </row>
    <row r="58" spans="2:39" x14ac:dyDescent="0.2">
      <c r="B58" s="118">
        <v>45581</v>
      </c>
      <c r="C58" s="118">
        <v>45595</v>
      </c>
      <c r="D58" s="152" t="s">
        <v>10</v>
      </c>
      <c r="E58" s="143">
        <v>5</v>
      </c>
      <c r="F58" s="122"/>
      <c r="G58" s="143">
        <v>3</v>
      </c>
      <c r="H58" s="127">
        <v>8.4</v>
      </c>
      <c r="I58" s="153"/>
      <c r="J58" s="169">
        <v>16</v>
      </c>
      <c r="K58" s="155" t="s">
        <v>10</v>
      </c>
      <c r="L58" s="143">
        <v>5</v>
      </c>
      <c r="M58" s="122"/>
      <c r="N58" s="143">
        <v>5.5</v>
      </c>
      <c r="O58" s="127">
        <v>0.87</v>
      </c>
      <c r="P58" s="127">
        <v>0.31</v>
      </c>
      <c r="Q58" s="119"/>
      <c r="R58" s="144">
        <v>1</v>
      </c>
      <c r="S58" s="87">
        <v>61</v>
      </c>
      <c r="T58" s="87">
        <v>66</v>
      </c>
      <c r="U58" s="107"/>
      <c r="X58" s="30"/>
      <c r="Y58" s="30"/>
      <c r="Z58" s="67"/>
      <c r="AA58" s="102"/>
      <c r="AB58" s="67"/>
      <c r="AC58" s="102"/>
      <c r="AD58" s="47"/>
      <c r="AE58" s="67"/>
      <c r="AF58" s="103"/>
      <c r="AG58"/>
      <c r="AH58"/>
      <c r="AI58"/>
      <c r="AJ58"/>
      <c r="AK58"/>
      <c r="AL58"/>
      <c r="AM58"/>
    </row>
    <row r="59" spans="2:39" x14ac:dyDescent="0.2">
      <c r="B59" s="118">
        <v>45615</v>
      </c>
      <c r="C59" s="118">
        <v>45628</v>
      </c>
      <c r="D59" s="152" t="s">
        <v>10</v>
      </c>
      <c r="E59" s="143">
        <v>5</v>
      </c>
      <c r="F59" s="153"/>
      <c r="G59" s="156">
        <v>8</v>
      </c>
      <c r="H59" s="154">
        <v>7.56</v>
      </c>
      <c r="I59" s="153"/>
      <c r="J59" s="160">
        <v>300</v>
      </c>
      <c r="K59" s="155" t="s">
        <v>10</v>
      </c>
      <c r="L59" s="143">
        <v>5</v>
      </c>
      <c r="M59" s="153"/>
      <c r="N59" s="156">
        <v>6.5</v>
      </c>
      <c r="O59" s="154">
        <v>1.5</v>
      </c>
      <c r="P59" s="154">
        <v>0.32</v>
      </c>
      <c r="Q59" s="155"/>
      <c r="R59" s="144">
        <v>1.5</v>
      </c>
      <c r="S59" s="170">
        <v>64</v>
      </c>
      <c r="T59" s="170">
        <v>78</v>
      </c>
      <c r="U59" s="107"/>
      <c r="X59" s="30"/>
      <c r="Y59" s="30"/>
      <c r="Z59" s="67"/>
      <c r="AA59" s="102"/>
      <c r="AB59" s="67"/>
      <c r="AC59" s="102"/>
      <c r="AD59" s="47"/>
      <c r="AE59" s="67"/>
      <c r="AF59" s="103"/>
      <c r="AG59"/>
      <c r="AH59"/>
      <c r="AI59"/>
      <c r="AJ59"/>
      <c r="AK59"/>
      <c r="AL59"/>
      <c r="AM59"/>
    </row>
    <row r="60" spans="2:39" x14ac:dyDescent="0.2">
      <c r="B60" s="118">
        <v>45630</v>
      </c>
      <c r="C60" s="118">
        <v>45642</v>
      </c>
      <c r="D60" s="152" t="s">
        <v>10</v>
      </c>
      <c r="E60" s="143">
        <v>5</v>
      </c>
      <c r="F60" s="153"/>
      <c r="G60" s="156">
        <v>6</v>
      </c>
      <c r="H60" s="154">
        <v>7.62</v>
      </c>
      <c r="I60" s="153"/>
      <c r="J60" s="160">
        <v>57</v>
      </c>
      <c r="K60" s="155" t="s">
        <v>10</v>
      </c>
      <c r="L60" s="143">
        <v>5</v>
      </c>
      <c r="M60" s="153"/>
      <c r="N60" s="156">
        <v>4.5</v>
      </c>
      <c r="O60" s="154">
        <v>2</v>
      </c>
      <c r="P60" s="154">
        <v>0.2</v>
      </c>
      <c r="Q60" s="155"/>
      <c r="R60" s="144">
        <v>1.6</v>
      </c>
      <c r="S60" s="170">
        <v>63</v>
      </c>
      <c r="T60" s="170">
        <v>69</v>
      </c>
      <c r="U60" s="107"/>
      <c r="X60" s="30"/>
      <c r="Y60" s="30"/>
      <c r="Z60" s="67"/>
      <c r="AA60" s="102"/>
      <c r="AB60" s="67"/>
      <c r="AC60" s="102"/>
      <c r="AD60" s="47"/>
      <c r="AE60" s="67"/>
      <c r="AF60" s="103"/>
      <c r="AG60"/>
      <c r="AH60"/>
      <c r="AI60"/>
      <c r="AJ60"/>
      <c r="AK60"/>
      <c r="AL60"/>
      <c r="AM60"/>
    </row>
    <row r="61" spans="2:39" x14ac:dyDescent="0.2">
      <c r="B61" s="118">
        <v>45672</v>
      </c>
      <c r="C61" s="118">
        <v>45685</v>
      </c>
      <c r="D61" s="152" t="s">
        <v>10</v>
      </c>
      <c r="E61" s="143">
        <v>5</v>
      </c>
      <c r="F61" s="122"/>
      <c r="G61" s="143">
        <v>9</v>
      </c>
      <c r="H61" s="127">
        <v>8.77</v>
      </c>
      <c r="I61" s="153"/>
      <c r="J61" s="160">
        <v>180</v>
      </c>
      <c r="K61" s="155" t="s">
        <v>10</v>
      </c>
      <c r="L61" s="143">
        <v>5</v>
      </c>
      <c r="M61" s="122"/>
      <c r="N61" s="143">
        <v>4.5</v>
      </c>
      <c r="O61" s="127">
        <v>1</v>
      </c>
      <c r="P61" s="154">
        <v>0.2</v>
      </c>
      <c r="Q61" s="155" t="s">
        <v>10</v>
      </c>
      <c r="R61" s="159">
        <v>0.5</v>
      </c>
      <c r="S61" s="87">
        <v>76</v>
      </c>
      <c r="T61" s="87">
        <v>78</v>
      </c>
      <c r="U61" s="107"/>
      <c r="X61" s="30"/>
      <c r="Y61" s="30"/>
      <c r="Z61" s="67"/>
      <c r="AA61" s="102"/>
      <c r="AB61" s="67"/>
      <c r="AC61" s="102"/>
      <c r="AD61" s="47"/>
      <c r="AE61" s="67"/>
      <c r="AF61" s="103"/>
      <c r="AG61"/>
      <c r="AH61"/>
      <c r="AI61"/>
      <c r="AJ61"/>
      <c r="AK61"/>
      <c r="AL61"/>
      <c r="AM61"/>
    </row>
    <row r="62" spans="2:39" x14ac:dyDescent="0.2">
      <c r="B62" s="118">
        <v>45701</v>
      </c>
      <c r="C62" s="118">
        <v>45703</v>
      </c>
      <c r="D62" s="152" t="s">
        <v>10</v>
      </c>
      <c r="E62" s="143">
        <v>5</v>
      </c>
      <c r="F62" s="122"/>
      <c r="G62" s="143">
        <v>10</v>
      </c>
      <c r="H62" s="127">
        <v>7.75</v>
      </c>
      <c r="I62" s="122"/>
      <c r="J62" s="156" t="s">
        <v>59</v>
      </c>
      <c r="K62" s="155" t="s">
        <v>10</v>
      </c>
      <c r="L62" s="143">
        <v>5</v>
      </c>
      <c r="M62" s="122"/>
      <c r="N62" s="143">
        <v>6.5</v>
      </c>
      <c r="O62" s="127">
        <v>1.9</v>
      </c>
      <c r="P62" s="154">
        <v>0.22</v>
      </c>
      <c r="Q62" s="155"/>
      <c r="R62" s="144">
        <v>2.7</v>
      </c>
      <c r="S62" s="87">
        <v>52</v>
      </c>
      <c r="T62" s="87">
        <v>58</v>
      </c>
      <c r="U62" s="107"/>
      <c r="X62" s="30"/>
      <c r="Y62" s="30"/>
      <c r="Z62" s="67"/>
      <c r="AA62" s="102"/>
      <c r="AB62" s="67"/>
      <c r="AC62" s="102"/>
      <c r="AD62" s="47"/>
      <c r="AE62" s="67"/>
      <c r="AF62" s="103"/>
      <c r="AG62"/>
      <c r="AH62"/>
      <c r="AI62"/>
      <c r="AJ62"/>
      <c r="AK62"/>
      <c r="AL62"/>
      <c r="AM62"/>
    </row>
    <row r="63" spans="2:39" x14ac:dyDescent="0.2">
      <c r="B63" s="118">
        <v>45735</v>
      </c>
      <c r="C63" s="118">
        <v>45747</v>
      </c>
      <c r="D63" s="152" t="s">
        <v>10</v>
      </c>
      <c r="E63" s="143">
        <v>5</v>
      </c>
      <c r="F63" s="122"/>
      <c r="G63" s="143">
        <v>17</v>
      </c>
      <c r="H63" s="127">
        <v>7.82</v>
      </c>
      <c r="I63" s="122"/>
      <c r="J63" s="143">
        <v>500</v>
      </c>
      <c r="K63" s="155" t="s">
        <v>10</v>
      </c>
      <c r="L63" s="143">
        <v>5</v>
      </c>
      <c r="M63" s="122"/>
      <c r="N63" s="143">
        <v>3.9</v>
      </c>
      <c r="O63" s="127">
        <v>0.98</v>
      </c>
      <c r="P63" s="127">
        <v>0.2</v>
      </c>
      <c r="Q63" s="155"/>
      <c r="R63" s="144">
        <v>1</v>
      </c>
      <c r="S63" s="87">
        <v>52</v>
      </c>
      <c r="T63" s="87">
        <v>58</v>
      </c>
      <c r="U63" s="107"/>
      <c r="X63" s="30"/>
      <c r="Y63" s="30"/>
      <c r="Z63" s="67"/>
      <c r="AA63" s="102"/>
      <c r="AB63" s="67"/>
      <c r="AC63" s="102"/>
      <c r="AD63" s="47"/>
      <c r="AE63" s="67"/>
      <c r="AF63" s="103"/>
      <c r="AG63"/>
      <c r="AH63"/>
      <c r="AI63"/>
      <c r="AJ63"/>
      <c r="AK63"/>
      <c r="AL63"/>
      <c r="AM63"/>
    </row>
    <row r="64" spans="2:39" x14ac:dyDescent="0.2">
      <c r="B64" s="118"/>
      <c r="C64" s="118"/>
      <c r="D64" s="152"/>
      <c r="E64" s="143"/>
      <c r="F64" s="122"/>
      <c r="G64" s="143"/>
      <c r="H64" s="127"/>
      <c r="I64" s="157"/>
      <c r="J64" s="156"/>
      <c r="K64" s="155"/>
      <c r="L64" s="143"/>
      <c r="M64" s="122"/>
      <c r="N64" s="143"/>
      <c r="O64" s="127"/>
      <c r="P64" s="127"/>
      <c r="Q64" s="119"/>
      <c r="R64" s="144"/>
      <c r="S64" s="87"/>
      <c r="T64" s="87"/>
      <c r="U64" s="107"/>
      <c r="X64" s="30"/>
      <c r="Y64" s="30"/>
      <c r="Z64" s="67"/>
      <c r="AA64" s="102"/>
      <c r="AB64" s="67"/>
      <c r="AC64" s="102"/>
      <c r="AD64" s="47"/>
      <c r="AE64" s="67"/>
      <c r="AF64" s="103"/>
      <c r="AG64"/>
      <c r="AH64"/>
      <c r="AI64"/>
      <c r="AJ64"/>
      <c r="AK64"/>
      <c r="AL64"/>
      <c r="AM64"/>
    </row>
    <row r="65" spans="2:39" x14ac:dyDescent="0.2">
      <c r="B65" s="118"/>
      <c r="C65" s="118"/>
      <c r="D65" s="152"/>
      <c r="E65" s="143"/>
      <c r="F65" s="128"/>
      <c r="G65" s="143"/>
      <c r="H65" s="127"/>
      <c r="I65" s="128"/>
      <c r="J65" s="143"/>
      <c r="K65" s="153"/>
      <c r="L65" s="143"/>
      <c r="M65" s="128"/>
      <c r="N65" s="143"/>
      <c r="O65" s="127"/>
      <c r="P65" s="154"/>
      <c r="Q65" s="155"/>
      <c r="R65" s="144"/>
      <c r="S65" s="87"/>
      <c r="T65" s="87"/>
      <c r="U65" s="107"/>
      <c r="X65" s="30"/>
      <c r="Y65" s="30"/>
      <c r="Z65" s="67"/>
      <c r="AA65" s="102"/>
      <c r="AB65" s="67"/>
      <c r="AC65" s="102"/>
      <c r="AD65" s="47"/>
      <c r="AE65" s="67"/>
      <c r="AF65" s="103"/>
      <c r="AG65"/>
      <c r="AH65"/>
      <c r="AI65"/>
      <c r="AJ65"/>
      <c r="AK65"/>
      <c r="AL65"/>
      <c r="AM65"/>
    </row>
    <row r="66" spans="2:39" x14ac:dyDescent="0.2">
      <c r="B66" s="118"/>
      <c r="C66" s="118"/>
      <c r="D66" s="152"/>
      <c r="E66" s="143"/>
      <c r="F66" s="128"/>
      <c r="G66" s="143"/>
      <c r="H66" s="127"/>
      <c r="I66" s="128"/>
      <c r="J66" s="143"/>
      <c r="K66" s="153"/>
      <c r="L66" s="143"/>
      <c r="M66" s="128"/>
      <c r="N66" s="143"/>
      <c r="O66" s="127"/>
      <c r="P66" s="154"/>
      <c r="Q66" s="155"/>
      <c r="R66" s="144"/>
      <c r="S66" s="87"/>
      <c r="T66" s="87"/>
      <c r="U66" s="107"/>
      <c r="X66" s="30"/>
      <c r="Y66" s="30"/>
      <c r="Z66" s="67"/>
      <c r="AA66" s="102"/>
      <c r="AB66" s="67"/>
      <c r="AC66" s="102"/>
      <c r="AD66" s="47"/>
      <c r="AE66" s="67"/>
      <c r="AF66" s="103"/>
      <c r="AG66"/>
      <c r="AH66"/>
      <c r="AI66"/>
      <c r="AJ66"/>
      <c r="AK66"/>
      <c r="AL66"/>
      <c r="AM66"/>
    </row>
    <row r="67" spans="2:39" x14ac:dyDescent="0.2">
      <c r="B67" s="118"/>
      <c r="C67" s="118"/>
      <c r="D67" s="152"/>
      <c r="E67" s="143"/>
      <c r="F67" s="128"/>
      <c r="G67" s="143"/>
      <c r="H67" s="127"/>
      <c r="I67" s="157"/>
      <c r="J67" s="156"/>
      <c r="K67" s="153"/>
      <c r="L67" s="143"/>
      <c r="M67" s="128"/>
      <c r="N67" s="143"/>
      <c r="O67" s="127"/>
      <c r="P67" s="127"/>
      <c r="Q67" s="155"/>
      <c r="R67" s="144"/>
      <c r="S67" s="87"/>
      <c r="T67" s="87"/>
      <c r="U67" s="107"/>
      <c r="X67" s="30"/>
      <c r="Y67" s="30"/>
      <c r="Z67" s="67"/>
      <c r="AA67" s="102"/>
      <c r="AB67" s="67"/>
      <c r="AC67" s="102"/>
      <c r="AD67" s="47"/>
      <c r="AE67" s="67"/>
      <c r="AF67" s="103"/>
      <c r="AG67"/>
      <c r="AH67"/>
      <c r="AI67"/>
      <c r="AJ67"/>
      <c r="AK67"/>
      <c r="AL67"/>
      <c r="AM67"/>
    </row>
    <row r="68" spans="2:39" x14ac:dyDescent="0.2">
      <c r="B68" s="118"/>
      <c r="C68" s="118"/>
      <c r="D68" s="150"/>
      <c r="E68" s="143"/>
      <c r="F68" s="128"/>
      <c r="G68" s="143"/>
      <c r="H68" s="127"/>
      <c r="I68" s="128"/>
      <c r="J68" s="143"/>
      <c r="K68" s="122"/>
      <c r="L68" s="143"/>
      <c r="M68" s="128"/>
      <c r="N68" s="143"/>
      <c r="O68" s="127"/>
      <c r="P68" s="127"/>
      <c r="Q68" s="119"/>
      <c r="R68" s="158"/>
      <c r="S68" s="87"/>
      <c r="T68" s="87"/>
      <c r="U68" s="107"/>
      <c r="X68" s="30"/>
      <c r="Y68" s="30"/>
      <c r="Z68" s="67"/>
      <c r="AA68" s="102"/>
      <c r="AB68" s="67"/>
      <c r="AC68" s="102"/>
      <c r="AD68" s="47"/>
      <c r="AE68" s="67"/>
      <c r="AF68" s="103"/>
      <c r="AG68"/>
      <c r="AH68"/>
      <c r="AI68"/>
      <c r="AJ68"/>
      <c r="AK68"/>
      <c r="AL68"/>
      <c r="AM68"/>
    </row>
    <row r="69" spans="2:39" x14ac:dyDescent="0.2">
      <c r="B69" s="118"/>
      <c r="C69" s="118"/>
      <c r="D69" s="126"/>
      <c r="E69" s="143"/>
      <c r="F69" s="128"/>
      <c r="G69" s="143"/>
      <c r="H69" s="127"/>
      <c r="I69" s="128"/>
      <c r="J69" s="143"/>
      <c r="K69" s="122"/>
      <c r="L69" s="143"/>
      <c r="M69" s="128"/>
      <c r="N69" s="143"/>
      <c r="O69" s="127"/>
      <c r="P69" s="127"/>
      <c r="Q69" s="119"/>
      <c r="R69" s="144"/>
      <c r="S69" s="87"/>
      <c r="T69" s="87"/>
      <c r="U69" s="107"/>
      <c r="X69" s="34"/>
      <c r="Y69" s="34"/>
      <c r="Z69" s="67"/>
      <c r="AA69" s="102"/>
      <c r="AB69" s="67"/>
      <c r="AC69" s="102"/>
      <c r="AD69" s="47"/>
      <c r="AE69" s="67"/>
      <c r="AF69" s="103"/>
      <c r="AG69"/>
      <c r="AH69"/>
      <c r="AI69"/>
      <c r="AJ69"/>
      <c r="AK69"/>
      <c r="AL69"/>
      <c r="AM69"/>
    </row>
    <row r="70" spans="2:39" x14ac:dyDescent="0.2">
      <c r="B70" s="118"/>
      <c r="C70" s="118"/>
      <c r="D70" s="126"/>
      <c r="E70" s="143"/>
      <c r="F70" s="128"/>
      <c r="G70" s="143"/>
      <c r="H70" s="127"/>
      <c r="I70" s="128"/>
      <c r="J70" s="143"/>
      <c r="K70" s="122"/>
      <c r="L70" s="143"/>
      <c r="M70" s="128"/>
      <c r="N70" s="143"/>
      <c r="O70" s="127"/>
      <c r="P70" s="127"/>
      <c r="Q70" s="119"/>
      <c r="R70" s="144"/>
      <c r="S70" s="87"/>
      <c r="T70" s="87"/>
      <c r="U70" s="107"/>
      <c r="X70" s="30"/>
      <c r="Y70" s="30"/>
      <c r="Z70" s="56"/>
      <c r="AA70" s="69"/>
      <c r="AB70" s="67"/>
      <c r="AC70" s="102"/>
      <c r="AD70" s="68"/>
      <c r="AE70" s="46"/>
      <c r="AF70" s="88"/>
      <c r="AG70"/>
      <c r="AH70"/>
      <c r="AI70"/>
      <c r="AJ70"/>
      <c r="AK70"/>
      <c r="AL70"/>
      <c r="AM70"/>
    </row>
    <row r="71" spans="2:39" ht="13.5" thickBot="1" x14ac:dyDescent="0.25">
      <c r="B71" s="120"/>
      <c r="C71" s="120"/>
      <c r="D71" s="151"/>
      <c r="E71" s="145"/>
      <c r="F71" s="124"/>
      <c r="G71" s="145"/>
      <c r="H71" s="121"/>
      <c r="I71" s="124"/>
      <c r="J71" s="145"/>
      <c r="K71" s="123"/>
      <c r="L71" s="145"/>
      <c r="M71" s="124"/>
      <c r="N71" s="145"/>
      <c r="O71" s="121"/>
      <c r="P71" s="121"/>
      <c r="Q71" s="125"/>
      <c r="R71" s="146"/>
      <c r="S71" s="87"/>
      <c r="T71" s="87"/>
      <c r="U71" s="107"/>
      <c r="X71" s="51"/>
      <c r="Y71" s="51"/>
      <c r="Z71" s="139"/>
      <c r="AA71" s="105"/>
      <c r="AB71" s="132"/>
      <c r="AC71" s="133"/>
      <c r="AD71" s="134"/>
      <c r="AE71" s="130"/>
      <c r="AF71" s="135"/>
      <c r="AG71"/>
      <c r="AH71"/>
      <c r="AI71"/>
      <c r="AJ71"/>
      <c r="AK71"/>
      <c r="AL71"/>
      <c r="AM71"/>
    </row>
    <row r="72" spans="2:39" s="2" customFormat="1" ht="12.75" customHeight="1" x14ac:dyDescent="0.2">
      <c r="C72" s="44"/>
    </row>
    <row r="73" spans="2:39" x14ac:dyDescent="0.2"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2:39" s="2" customFormat="1" ht="13.5" customHeight="1" thickBot="1" x14ac:dyDescent="0.25">
      <c r="B74" s="107"/>
      <c r="C74" s="107"/>
      <c r="D74" s="107"/>
      <c r="E74" s="107"/>
      <c r="F74" s="297"/>
      <c r="G74" s="297"/>
      <c r="H74" s="107"/>
      <c r="I74" s="297"/>
      <c r="J74" s="297"/>
      <c r="K74" s="297"/>
      <c r="L74" s="297"/>
      <c r="M74" s="297"/>
      <c r="N74" s="297"/>
      <c r="O74" s="107"/>
      <c r="P74" s="107"/>
      <c r="Q74" s="297"/>
      <c r="R74" s="297"/>
      <c r="S74" s="107"/>
      <c r="T74" s="107"/>
    </row>
    <row r="75" spans="2:39" s="2" customFormat="1" ht="12.75" customHeight="1" x14ac:dyDescent="0.2">
      <c r="B75" s="298" t="s">
        <v>11</v>
      </c>
      <c r="C75" s="299"/>
      <c r="D75" s="300">
        <f>COUNT(E52:E71)</f>
        <v>12</v>
      </c>
      <c r="E75" s="301"/>
      <c r="F75" s="302">
        <f>COUNT(G52:G71)</f>
        <v>12</v>
      </c>
      <c r="G75" s="301">
        <f>COUNT(G52:G68)</f>
        <v>12</v>
      </c>
      <c r="H75" s="16">
        <f>COUNT(H52:H71)</f>
        <v>12</v>
      </c>
      <c r="I75" s="302">
        <f>COUNT(J52:J71)</f>
        <v>10</v>
      </c>
      <c r="J75" s="301"/>
      <c r="K75" s="302">
        <f>COUNT(L52:L71)</f>
        <v>12</v>
      </c>
      <c r="L75" s="301"/>
      <c r="M75" s="302">
        <f>COUNT(N52:N71)</f>
        <v>12</v>
      </c>
      <c r="N75" s="301"/>
      <c r="O75" s="16">
        <f>COUNT(O52:O71)</f>
        <v>12</v>
      </c>
      <c r="P75" s="16">
        <f>COUNT(P52:P71)</f>
        <v>12</v>
      </c>
      <c r="Q75" s="302">
        <f>COUNT(R52:R71)</f>
        <v>12</v>
      </c>
      <c r="R75" s="311"/>
      <c r="S75" s="2">
        <f>COUNT(S52:S71)</f>
        <v>12</v>
      </c>
      <c r="T75" s="2">
        <f>COUNT(T52:T71)</f>
        <v>12</v>
      </c>
    </row>
    <row r="76" spans="2:39" s="2" customFormat="1" ht="12.75" customHeight="1" x14ac:dyDescent="0.2">
      <c r="B76" s="24"/>
      <c r="C76" s="25"/>
      <c r="D76" s="307"/>
      <c r="E76" s="308"/>
      <c r="F76" s="8"/>
      <c r="G76" s="9"/>
      <c r="H76" s="10"/>
      <c r="I76" s="309"/>
      <c r="J76" s="308"/>
      <c r="K76" s="309"/>
      <c r="L76" s="308"/>
      <c r="M76" s="309"/>
      <c r="N76" s="308"/>
      <c r="O76" s="10"/>
      <c r="P76" s="10"/>
      <c r="Q76" s="309"/>
      <c r="R76" s="310"/>
      <c r="S76" s="81"/>
      <c r="T76" s="81"/>
    </row>
    <row r="77" spans="2:39" s="2" customFormat="1" ht="12.75" customHeight="1" x14ac:dyDescent="0.2">
      <c r="B77" s="303" t="s">
        <v>12</v>
      </c>
      <c r="C77" s="304"/>
      <c r="D77" s="171" t="s">
        <v>10</v>
      </c>
      <c r="E77" s="12">
        <f>MIN(E52:E71)</f>
        <v>5</v>
      </c>
      <c r="F77" s="107"/>
      <c r="G77" s="12">
        <f>MIN(G52:G68)</f>
        <v>3</v>
      </c>
      <c r="H77" s="13">
        <f>MIN(H52:H68)</f>
        <v>7.54</v>
      </c>
      <c r="I77" s="305">
        <f>MIN(J52:J68)</f>
        <v>9</v>
      </c>
      <c r="J77" s="324"/>
      <c r="K77" s="107" t="s">
        <v>10</v>
      </c>
      <c r="L77" s="12">
        <f>MIN(L52:L68)</f>
        <v>5</v>
      </c>
      <c r="M77" s="12" t="s">
        <v>10</v>
      </c>
      <c r="N77" s="13">
        <f>MIN(N52:N68)</f>
        <v>3.8</v>
      </c>
      <c r="O77" s="13">
        <f>MIN(O52:O68)</f>
        <v>0.24</v>
      </c>
      <c r="P77" s="13">
        <f>MIN(P52:P68)</f>
        <v>0.2</v>
      </c>
      <c r="Q77" s="107" t="s">
        <v>10</v>
      </c>
      <c r="R77" s="17">
        <f>MIN(R52:R68)</f>
        <v>0.5</v>
      </c>
      <c r="S77" s="82">
        <f>MIN(S51:S69)</f>
        <v>52</v>
      </c>
      <c r="T77" s="82">
        <f>MIN(T51:T69)</f>
        <v>58</v>
      </c>
    </row>
    <row r="78" spans="2:39" s="2" customFormat="1" ht="13.5" customHeight="1" x14ac:dyDescent="0.2">
      <c r="B78" s="24"/>
      <c r="C78" s="25"/>
      <c r="D78" s="307"/>
      <c r="E78" s="308"/>
      <c r="F78" s="8"/>
      <c r="G78" s="9"/>
      <c r="H78" s="10"/>
      <c r="I78" s="309"/>
      <c r="J78" s="308"/>
      <c r="K78" s="309"/>
      <c r="L78" s="308"/>
      <c r="M78" s="309"/>
      <c r="N78" s="308"/>
      <c r="O78" s="10"/>
      <c r="P78" s="10"/>
      <c r="Q78" s="309"/>
      <c r="R78" s="310"/>
      <c r="S78" s="81"/>
      <c r="T78" s="81"/>
    </row>
    <row r="79" spans="2:39" s="2" customFormat="1" ht="12.75" customHeight="1" x14ac:dyDescent="0.2">
      <c r="B79" s="303" t="s">
        <v>13</v>
      </c>
      <c r="C79" s="304"/>
      <c r="D79" s="312">
        <f>SUM(E52:E71)/D75</f>
        <v>5</v>
      </c>
      <c r="E79" s="313">
        <f>SUM(E52:E74)/9</f>
        <v>6.666666666666667</v>
      </c>
      <c r="F79" s="314">
        <f>SUM(G52:G68)/F75</f>
        <v>8</v>
      </c>
      <c r="G79" s="313"/>
      <c r="H79" s="109">
        <f>SUM(H52:H68)/H75</f>
        <v>8.0308333333333337</v>
      </c>
      <c r="I79" s="314">
        <f>SUM(J52:J68)/I75</f>
        <v>129.80000000000001</v>
      </c>
      <c r="J79" s="313"/>
      <c r="K79" s="314">
        <f>SUM(L52:L68)/K75</f>
        <v>5</v>
      </c>
      <c r="L79" s="313">
        <f>SUM(L52:L74)/9</f>
        <v>6.666666666666667</v>
      </c>
      <c r="M79" s="314">
        <f>SUM(N52:N68)/M75</f>
        <v>5.4083333333333341</v>
      </c>
      <c r="N79" s="313"/>
      <c r="O79" s="109">
        <f>SUM(O52:O68)/O75</f>
        <v>0.87916666666666676</v>
      </c>
      <c r="P79" s="109">
        <f>SUM(P52:P68)/P75</f>
        <v>0.2383333333333334</v>
      </c>
      <c r="Q79" s="314">
        <f>SUM(R52:R68)/Q75</f>
        <v>1.5666666666666667</v>
      </c>
      <c r="R79" s="315"/>
      <c r="S79" s="140">
        <f>SUM(S51:S69)/S75</f>
        <v>65.25</v>
      </c>
      <c r="T79" s="140">
        <f>SUM(T51:T69)/T75</f>
        <v>69.833333333333329</v>
      </c>
    </row>
    <row r="80" spans="2:39" s="2" customFormat="1" x14ac:dyDescent="0.2">
      <c r="B80" s="24"/>
      <c r="C80" s="25"/>
      <c r="D80" s="307"/>
      <c r="E80" s="308"/>
      <c r="F80" s="309"/>
      <c r="G80" s="308"/>
      <c r="H80" s="10"/>
      <c r="I80" s="309"/>
      <c r="J80" s="308"/>
      <c r="K80" s="309"/>
      <c r="L80" s="308"/>
      <c r="M80" s="309"/>
      <c r="N80" s="308"/>
      <c r="O80" s="10"/>
      <c r="P80" s="10"/>
      <c r="Q80" s="309"/>
      <c r="R80" s="310"/>
      <c r="S80" s="81"/>
      <c r="T80" s="81"/>
    </row>
    <row r="81" spans="1:39" s="2" customFormat="1" ht="13.5" customHeight="1" thickBot="1" x14ac:dyDescent="0.25">
      <c r="B81" s="316" t="s">
        <v>14</v>
      </c>
      <c r="C81" s="317"/>
      <c r="D81" s="318">
        <f>MAX(E52:E71)</f>
        <v>5</v>
      </c>
      <c r="E81" s="319"/>
      <c r="F81" s="320">
        <f>MAX(G52:G68)</f>
        <v>17</v>
      </c>
      <c r="G81" s="319"/>
      <c r="H81" s="15">
        <f>MAX(H52:H68)</f>
        <v>9.52</v>
      </c>
      <c r="I81" s="320">
        <f>MAX(J52:J68)</f>
        <v>500</v>
      </c>
      <c r="J81" s="319"/>
      <c r="K81" s="320">
        <f>MAX(L52:L68)</f>
        <v>5</v>
      </c>
      <c r="L81" s="319"/>
      <c r="M81" s="320">
        <f>MAX(N52:N68)</f>
        <v>7.8</v>
      </c>
      <c r="N81" s="319"/>
      <c r="O81" s="15">
        <f>MAX(O52:O68)</f>
        <v>2</v>
      </c>
      <c r="P81" s="15">
        <f>MAX(P52:P68)</f>
        <v>0.32</v>
      </c>
      <c r="Q81" s="320">
        <f>MAX(R52:R68)</f>
        <v>3.5</v>
      </c>
      <c r="R81" s="321"/>
      <c r="S81" s="82">
        <f>MAX(S51:S69)</f>
        <v>76</v>
      </c>
      <c r="T81" s="82">
        <f>MAX(T51:T69)</f>
        <v>78</v>
      </c>
    </row>
    <row r="82" spans="1:39" x14ac:dyDescent="0.2"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x14ac:dyDescent="0.2">
      <c r="V83" s="6"/>
      <c r="Z83" s="2"/>
    </row>
    <row r="84" spans="1:39" x14ac:dyDescent="0.2">
      <c r="V84" s="6"/>
      <c r="Z84" s="2"/>
    </row>
    <row r="85" spans="1:39" x14ac:dyDescent="0.2">
      <c r="V85" s="6"/>
    </row>
    <row r="86" spans="1:39" ht="29.25" customHeight="1" x14ac:dyDescent="0.2">
      <c r="Z86" s="2"/>
      <c r="AJ86"/>
      <c r="AK86"/>
      <c r="AL86"/>
      <c r="AM86"/>
    </row>
    <row r="87" spans="1:39" ht="13.5" hidden="1" thickBot="1" x14ac:dyDescent="0.25">
      <c r="A87" s="20" t="s">
        <v>15</v>
      </c>
      <c r="C87" s="38">
        <v>0</v>
      </c>
      <c r="Z87" s="2"/>
      <c r="AJ87"/>
      <c r="AK87"/>
      <c r="AL87"/>
      <c r="AM87"/>
    </row>
    <row r="88" spans="1:39" ht="13.5" hidden="1" thickBot="1" x14ac:dyDescent="0.25">
      <c r="A88" s="20" t="s">
        <v>16</v>
      </c>
      <c r="D88" s="129">
        <f>$X$40*D36</f>
        <v>0</v>
      </c>
      <c r="E88" s="136"/>
      <c r="F88" s="322">
        <f>$X$40*F36</f>
        <v>0</v>
      </c>
      <c r="G88" s="323"/>
      <c r="H88" s="129">
        <f>$X$40*H36</f>
        <v>0</v>
      </c>
      <c r="I88" s="322">
        <f>$X$40*I36</f>
        <v>0</v>
      </c>
      <c r="J88" s="323"/>
      <c r="K88" s="322">
        <f>$X$40*K36</f>
        <v>0</v>
      </c>
      <c r="L88" s="323"/>
      <c r="M88" s="322">
        <f>$X$40*M36</f>
        <v>0</v>
      </c>
      <c r="N88" s="323"/>
      <c r="O88" s="129">
        <f>$X$40*O36</f>
        <v>0</v>
      </c>
      <c r="P88" s="129">
        <f>$X$40*P36</f>
        <v>0</v>
      </c>
      <c r="Q88" s="322">
        <f>$X$40*Q36</f>
        <v>0</v>
      </c>
      <c r="R88" s="323"/>
      <c r="S88" s="142"/>
      <c r="T88" s="142"/>
      <c r="Z88" s="2"/>
      <c r="AJ88"/>
      <c r="AK88"/>
      <c r="AL88"/>
      <c r="AM88"/>
    </row>
  </sheetData>
  <mergeCells count="192">
    <mergeCell ref="Q81:R81"/>
    <mergeCell ref="F88:G88"/>
    <mergeCell ref="I88:J88"/>
    <mergeCell ref="K88:L88"/>
    <mergeCell ref="M88:N88"/>
    <mergeCell ref="Q88:R88"/>
    <mergeCell ref="B81:C81"/>
    <mergeCell ref="D81:E81"/>
    <mergeCell ref="F81:G81"/>
    <mergeCell ref="I81:J81"/>
    <mergeCell ref="K81:L81"/>
    <mergeCell ref="M81:N81"/>
    <mergeCell ref="D80:E80"/>
    <mergeCell ref="F80:G80"/>
    <mergeCell ref="I80:J80"/>
    <mergeCell ref="K80:L80"/>
    <mergeCell ref="M80:N80"/>
    <mergeCell ref="Q80:R80"/>
    <mergeCell ref="Q78:R78"/>
    <mergeCell ref="B79:C79"/>
    <mergeCell ref="D79:E79"/>
    <mergeCell ref="F79:G79"/>
    <mergeCell ref="I79:J79"/>
    <mergeCell ref="K79:L79"/>
    <mergeCell ref="M79:N79"/>
    <mergeCell ref="Q79:R79"/>
    <mergeCell ref="B77:C77"/>
    <mergeCell ref="I77:J77"/>
    <mergeCell ref="D78:E78"/>
    <mergeCell ref="I78:J78"/>
    <mergeCell ref="K78:L78"/>
    <mergeCell ref="M78:N78"/>
    <mergeCell ref="M75:N75"/>
    <mergeCell ref="Q75:R75"/>
    <mergeCell ref="D76:E76"/>
    <mergeCell ref="I76:J76"/>
    <mergeCell ref="K76:L76"/>
    <mergeCell ref="M76:N76"/>
    <mergeCell ref="Q76:R76"/>
    <mergeCell ref="F74:G74"/>
    <mergeCell ref="I74:J74"/>
    <mergeCell ref="K74:L74"/>
    <mergeCell ref="M74:N74"/>
    <mergeCell ref="Q74:R74"/>
    <mergeCell ref="B75:C75"/>
    <mergeCell ref="D75:E75"/>
    <mergeCell ref="F75:G75"/>
    <mergeCell ref="I75:J75"/>
    <mergeCell ref="K75:L75"/>
    <mergeCell ref="Z49:AA49"/>
    <mergeCell ref="AB49:AC49"/>
    <mergeCell ref="AE49:AF49"/>
    <mergeCell ref="B50:B51"/>
    <mergeCell ref="C50:C51"/>
    <mergeCell ref="D50:R50"/>
    <mergeCell ref="X50:X51"/>
    <mergeCell ref="Y50:Y51"/>
    <mergeCell ref="Z50:AF51"/>
    <mergeCell ref="D51:R51"/>
    <mergeCell ref="D49:E49"/>
    <mergeCell ref="F49:G49"/>
    <mergeCell ref="I49:J49"/>
    <mergeCell ref="K49:L49"/>
    <mergeCell ref="M49:N49"/>
    <mergeCell ref="Q49:R49"/>
    <mergeCell ref="O42:P42"/>
    <mergeCell ref="AK42:AL42"/>
    <mergeCell ref="H44:I44"/>
    <mergeCell ref="H45:I45"/>
    <mergeCell ref="H46:I46"/>
    <mergeCell ref="H47:I47"/>
    <mergeCell ref="AG38:AH38"/>
    <mergeCell ref="AK38:AL38"/>
    <mergeCell ref="Z41:AA41"/>
    <mergeCell ref="AC41:AD41"/>
    <mergeCell ref="AE41:AF41"/>
    <mergeCell ref="AG41:AH41"/>
    <mergeCell ref="AK41:AL41"/>
    <mergeCell ref="M38:N38"/>
    <mergeCell ref="Q38:R38"/>
    <mergeCell ref="W38:X38"/>
    <mergeCell ref="Z38:AA38"/>
    <mergeCell ref="AC38:AD38"/>
    <mergeCell ref="AE38:AF38"/>
    <mergeCell ref="Z37:AA37"/>
    <mergeCell ref="AC37:AD37"/>
    <mergeCell ref="AE37:AF37"/>
    <mergeCell ref="AG37:AH37"/>
    <mergeCell ref="AK37:AL37"/>
    <mergeCell ref="B38:C38"/>
    <mergeCell ref="D38:E38"/>
    <mergeCell ref="F38:G38"/>
    <mergeCell ref="I38:J38"/>
    <mergeCell ref="K38:L38"/>
    <mergeCell ref="D37:E37"/>
    <mergeCell ref="F37:G37"/>
    <mergeCell ref="I37:J37"/>
    <mergeCell ref="K37:L37"/>
    <mergeCell ref="M37:N37"/>
    <mergeCell ref="Q37:R37"/>
    <mergeCell ref="W36:X36"/>
    <mergeCell ref="Z36:AA36"/>
    <mergeCell ref="AC36:AD36"/>
    <mergeCell ref="AE36:AF36"/>
    <mergeCell ref="AG36:AH36"/>
    <mergeCell ref="AK36:AL36"/>
    <mergeCell ref="AE35:AF35"/>
    <mergeCell ref="AG35:AH35"/>
    <mergeCell ref="AK35:AL35"/>
    <mergeCell ref="B36:C36"/>
    <mergeCell ref="D36:E36"/>
    <mergeCell ref="F36:G36"/>
    <mergeCell ref="I36:J36"/>
    <mergeCell ref="K36:L36"/>
    <mergeCell ref="M36:N36"/>
    <mergeCell ref="Q36:R36"/>
    <mergeCell ref="B34:C34"/>
    <mergeCell ref="I34:J34"/>
    <mergeCell ref="W34:X34"/>
    <mergeCell ref="AC34:AD34"/>
    <mergeCell ref="D35:E35"/>
    <mergeCell ref="I35:J35"/>
    <mergeCell ref="K35:L35"/>
    <mergeCell ref="M35:N35"/>
    <mergeCell ref="Q35:R35"/>
    <mergeCell ref="AC35:AD35"/>
    <mergeCell ref="AK32:AL32"/>
    <mergeCell ref="D33:E33"/>
    <mergeCell ref="I33:J33"/>
    <mergeCell ref="K33:L33"/>
    <mergeCell ref="M33:N33"/>
    <mergeCell ref="Q33:R33"/>
    <mergeCell ref="AC33:AD33"/>
    <mergeCell ref="AE33:AF33"/>
    <mergeCell ref="AG33:AH33"/>
    <mergeCell ref="AK33:AL33"/>
    <mergeCell ref="Q32:R32"/>
    <mergeCell ref="W32:X32"/>
    <mergeCell ref="Z32:AA32"/>
    <mergeCell ref="AC32:AD32"/>
    <mergeCell ref="AE32:AF32"/>
    <mergeCell ref="AG32:AH32"/>
    <mergeCell ref="AC31:AD31"/>
    <mergeCell ref="AE31:AF31"/>
    <mergeCell ref="AG31:AH31"/>
    <mergeCell ref="AK31:AL31"/>
    <mergeCell ref="B32:C32"/>
    <mergeCell ref="D32:E32"/>
    <mergeCell ref="F32:G32"/>
    <mergeCell ref="I32:J32"/>
    <mergeCell ref="K32:L32"/>
    <mergeCell ref="M32:N32"/>
    <mergeCell ref="F31:G31"/>
    <mergeCell ref="I31:J31"/>
    <mergeCell ref="K31:L31"/>
    <mergeCell ref="M31:N31"/>
    <mergeCell ref="Q31:R31"/>
    <mergeCell ref="Z31:AA31"/>
    <mergeCell ref="I10:J10"/>
    <mergeCell ref="K10:L10"/>
    <mergeCell ref="M10:N10"/>
    <mergeCell ref="Q10:R10"/>
    <mergeCell ref="Y10:AL10"/>
    <mergeCell ref="Z8:AA8"/>
    <mergeCell ref="AC8:AD8"/>
    <mergeCell ref="AE8:AF8"/>
    <mergeCell ref="AG8:AH8"/>
    <mergeCell ref="AK8:AL8"/>
    <mergeCell ref="O1:P1"/>
    <mergeCell ref="AI1:AJ1"/>
    <mergeCell ref="H3:I3"/>
    <mergeCell ref="AB3:AC3"/>
    <mergeCell ref="H4:I4"/>
    <mergeCell ref="AB4:AC4"/>
    <mergeCell ref="B9:B10"/>
    <mergeCell ref="C9:C10"/>
    <mergeCell ref="D9:R9"/>
    <mergeCell ref="W9:W10"/>
    <mergeCell ref="X9:X10"/>
    <mergeCell ref="AB5:AC5"/>
    <mergeCell ref="H6:I6"/>
    <mergeCell ref="AB6:AC6"/>
    <mergeCell ref="B7:C7"/>
    <mergeCell ref="D8:E8"/>
    <mergeCell ref="F8:G8"/>
    <mergeCell ref="I8:J8"/>
    <mergeCell ref="K8:L8"/>
    <mergeCell ref="M8:N8"/>
    <mergeCell ref="Q8:R8"/>
    <mergeCell ref="Y9:AL9"/>
    <mergeCell ref="D10:E10"/>
    <mergeCell ref="F10:G10"/>
  </mergeCells>
  <pageMargins left="0.70866141732283472" right="0.70866141732283472" top="0.74803149606299213" bottom="0.74803149606299213" header="0.31496062992125984" footer="0.31496062992125984"/>
  <pageSetup scale="31" orientation="portrait" r:id="rId1"/>
  <headerFooter>
    <oddHeader>&amp;LLicence Number 1648&amp;C3502 Hobby's Yards Rd, Blayney</oddHeader>
  </headerFooter>
  <colBreaks count="1" manualBreakCount="1">
    <brk id="1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6A920-2378-4F72-B577-00F5487B20F8}">
  <sheetPr>
    <pageSetUpPr fitToPage="1"/>
  </sheetPr>
  <dimension ref="A1:AP88"/>
  <sheetViews>
    <sheetView zoomScale="85" zoomScaleNormal="85" workbookViewId="0">
      <selection activeCell="A14" sqref="A14:XFD14"/>
    </sheetView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13.140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79" t="s">
        <v>18</v>
      </c>
      <c r="P1" s="279"/>
      <c r="Q1" s="19"/>
      <c r="R1" s="22"/>
      <c r="S1" s="22"/>
      <c r="T1" s="22"/>
      <c r="Y1" s="18" t="s">
        <v>17</v>
      </c>
      <c r="Z1" s="5"/>
      <c r="AI1" s="279" t="s">
        <v>18</v>
      </c>
      <c r="AJ1" s="27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80">
        <v>1</v>
      </c>
      <c r="I3" s="281"/>
      <c r="K3" s="44" t="s">
        <v>32</v>
      </c>
      <c r="Y3" s="18" t="s">
        <v>1</v>
      </c>
      <c r="Z3" s="5"/>
      <c r="AB3" s="280">
        <v>3</v>
      </c>
      <c r="AC3" s="281"/>
      <c r="AE3" s="44"/>
    </row>
    <row r="4" spans="1:38" ht="16.5" thickBot="1" x14ac:dyDescent="0.3">
      <c r="B4"/>
      <c r="D4" s="18" t="s">
        <v>2</v>
      </c>
      <c r="E4" s="18"/>
      <c r="F4" s="5"/>
      <c r="H4" s="280" t="s">
        <v>61</v>
      </c>
      <c r="I4" s="281"/>
      <c r="W4"/>
      <c r="Y4" s="18" t="s">
        <v>2</v>
      </c>
      <c r="Z4" s="5"/>
      <c r="AB4" s="280" t="s">
        <v>61</v>
      </c>
      <c r="AC4" s="281"/>
    </row>
    <row r="5" spans="1:38" ht="16.5" thickBot="1" x14ac:dyDescent="0.3">
      <c r="D5" s="18" t="s">
        <v>19</v>
      </c>
      <c r="E5" s="18"/>
      <c r="F5" s="5"/>
      <c r="H5" s="61" t="s">
        <v>55</v>
      </c>
      <c r="I5" s="62"/>
      <c r="Y5" s="18" t="s">
        <v>19</v>
      </c>
      <c r="Z5" s="5"/>
      <c r="AB5" s="280" t="s">
        <v>20</v>
      </c>
      <c r="AC5" s="281"/>
    </row>
    <row r="6" spans="1:38" ht="16.5" thickBot="1" x14ac:dyDescent="0.3">
      <c r="D6" s="18" t="s">
        <v>21</v>
      </c>
      <c r="E6" s="18"/>
      <c r="F6" s="5"/>
      <c r="H6" s="287"/>
      <c r="I6" s="288"/>
      <c r="Y6" s="18" t="s">
        <v>21</v>
      </c>
      <c r="Z6" s="5"/>
      <c r="AB6" s="287"/>
      <c r="AC6" s="288"/>
    </row>
    <row r="7" spans="1:38" ht="29.25" customHeight="1" thickBot="1" x14ac:dyDescent="0.25">
      <c r="B7" s="289"/>
      <c r="C7" s="289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90" t="s">
        <v>34</v>
      </c>
      <c r="E8" s="291"/>
      <c r="F8" s="292" t="s">
        <v>3</v>
      </c>
      <c r="G8" s="291"/>
      <c r="H8" s="4" t="s">
        <v>4</v>
      </c>
      <c r="I8" s="292" t="s">
        <v>5</v>
      </c>
      <c r="J8" s="291"/>
      <c r="K8" s="292" t="s">
        <v>6</v>
      </c>
      <c r="L8" s="291"/>
      <c r="M8" s="292" t="s">
        <v>7</v>
      </c>
      <c r="N8" s="291"/>
      <c r="O8" s="3" t="s">
        <v>8</v>
      </c>
      <c r="P8" s="3" t="s">
        <v>27</v>
      </c>
      <c r="Q8" s="292" t="s">
        <v>9</v>
      </c>
      <c r="R8" s="293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92" t="s">
        <v>3</v>
      </c>
      <c r="AA8" s="291"/>
      <c r="AB8" s="4" t="s">
        <v>4</v>
      </c>
      <c r="AC8" s="292" t="s">
        <v>5</v>
      </c>
      <c r="AD8" s="291"/>
      <c r="AE8" s="292" t="s">
        <v>6</v>
      </c>
      <c r="AF8" s="291"/>
      <c r="AG8" s="292" t="s">
        <v>7</v>
      </c>
      <c r="AH8" s="291"/>
      <c r="AI8" s="3" t="s">
        <v>8</v>
      </c>
      <c r="AJ8" s="3" t="s">
        <v>27</v>
      </c>
      <c r="AK8" s="292" t="s">
        <v>9</v>
      </c>
      <c r="AL8" s="293"/>
    </row>
    <row r="9" spans="1:38" x14ac:dyDescent="0.2">
      <c r="A9" s="1"/>
      <c r="B9" s="282"/>
      <c r="C9" s="282"/>
      <c r="D9" s="284" t="s">
        <v>29</v>
      </c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6"/>
      <c r="S9" s="79"/>
      <c r="T9" s="79"/>
      <c r="W9" s="282"/>
      <c r="X9" s="282"/>
      <c r="Y9" s="284" t="s">
        <v>24</v>
      </c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85"/>
      <c r="AK9" s="285"/>
      <c r="AL9" s="286"/>
    </row>
    <row r="10" spans="1:38" ht="13.5" thickBot="1" x14ac:dyDescent="0.25">
      <c r="A10" s="1"/>
      <c r="B10" s="283"/>
      <c r="C10" s="283"/>
      <c r="D10" s="294">
        <v>30</v>
      </c>
      <c r="E10" s="295"/>
      <c r="F10" s="295">
        <v>30</v>
      </c>
      <c r="G10" s="295"/>
      <c r="H10" s="70" t="s">
        <v>30</v>
      </c>
      <c r="I10" s="295">
        <v>600</v>
      </c>
      <c r="J10" s="295"/>
      <c r="K10" s="295">
        <v>10</v>
      </c>
      <c r="L10" s="295"/>
      <c r="M10" s="295">
        <v>15</v>
      </c>
      <c r="N10" s="295"/>
      <c r="O10" s="70">
        <v>1</v>
      </c>
      <c r="P10" s="70" t="s">
        <v>31</v>
      </c>
      <c r="Q10" s="295">
        <v>2</v>
      </c>
      <c r="R10" s="296"/>
      <c r="S10" s="80"/>
      <c r="T10" s="80"/>
      <c r="W10" s="283"/>
      <c r="X10" s="283"/>
      <c r="Y10" s="294" t="s">
        <v>25</v>
      </c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6"/>
    </row>
    <row r="11" spans="1:38" x14ac:dyDescent="0.2">
      <c r="B11" s="118">
        <v>45775</v>
      </c>
      <c r="C11" s="118">
        <v>45789</v>
      </c>
      <c r="D11" s="152" t="s">
        <v>10</v>
      </c>
      <c r="E11" s="156">
        <v>5</v>
      </c>
      <c r="F11" s="157"/>
      <c r="G11" s="156">
        <v>2</v>
      </c>
      <c r="H11" s="195">
        <v>7.2</v>
      </c>
      <c r="I11" s="157"/>
      <c r="J11" s="169">
        <v>2300</v>
      </c>
      <c r="K11" s="153" t="s">
        <v>10</v>
      </c>
      <c r="L11" s="156">
        <v>5</v>
      </c>
      <c r="M11" s="157"/>
      <c r="N11" s="156">
        <v>4.0999999999999996</v>
      </c>
      <c r="O11" s="154">
        <v>0.51</v>
      </c>
      <c r="P11" s="154">
        <v>0.2</v>
      </c>
      <c r="Q11" s="155" t="s">
        <v>10</v>
      </c>
      <c r="R11" s="159">
        <v>0.5</v>
      </c>
      <c r="S11" s="170">
        <v>58</v>
      </c>
      <c r="T11" s="170"/>
      <c r="W11" s="183"/>
      <c r="X11" s="183"/>
      <c r="Y11" s="184"/>
      <c r="Z11" s="197"/>
      <c r="AA11" s="198"/>
      <c r="AB11" s="197"/>
      <c r="AC11" s="190"/>
      <c r="AD11" s="198"/>
      <c r="AE11" s="199"/>
      <c r="AF11" s="189"/>
      <c r="AG11" s="197"/>
      <c r="AH11" s="198"/>
      <c r="AI11" s="197"/>
      <c r="AJ11" s="190"/>
      <c r="AK11" s="190"/>
      <c r="AL11" s="200"/>
    </row>
    <row r="12" spans="1:38" x14ac:dyDescent="0.2">
      <c r="B12" s="118">
        <v>45798</v>
      </c>
      <c r="C12" s="118">
        <v>45811</v>
      </c>
      <c r="D12" s="152" t="s">
        <v>10</v>
      </c>
      <c r="E12" s="156">
        <v>5</v>
      </c>
      <c r="F12" s="157"/>
      <c r="G12" s="156">
        <v>1</v>
      </c>
      <c r="H12" s="154">
        <v>7.22</v>
      </c>
      <c r="I12" s="157"/>
      <c r="J12" s="156"/>
      <c r="K12" s="155" t="s">
        <v>10</v>
      </c>
      <c r="L12" s="156">
        <v>5</v>
      </c>
      <c r="M12" s="157"/>
      <c r="N12" s="156">
        <v>3.2</v>
      </c>
      <c r="O12" s="154">
        <v>0.38</v>
      </c>
      <c r="P12" s="154">
        <v>0.2</v>
      </c>
      <c r="Q12" s="155" t="s">
        <v>10</v>
      </c>
      <c r="R12" s="159">
        <v>0.5</v>
      </c>
      <c r="S12" s="170"/>
      <c r="T12" s="170"/>
      <c r="W12" s="118"/>
      <c r="X12" s="118"/>
      <c r="Y12" s="152"/>
      <c r="Z12" s="156"/>
      <c r="AA12" s="157"/>
      <c r="AB12" s="156"/>
      <c r="AC12" s="154"/>
      <c r="AD12" s="157"/>
      <c r="AE12" s="156"/>
      <c r="AF12" s="155"/>
      <c r="AG12" s="156"/>
      <c r="AH12" s="157"/>
      <c r="AI12" s="156"/>
      <c r="AJ12" s="154"/>
      <c r="AK12" s="154"/>
      <c r="AL12" s="192"/>
    </row>
    <row r="13" spans="1:38" x14ac:dyDescent="0.2">
      <c r="B13" s="118">
        <v>45819</v>
      </c>
      <c r="C13" s="118">
        <v>45831</v>
      </c>
      <c r="D13" s="152" t="s">
        <v>10</v>
      </c>
      <c r="E13" s="156">
        <v>5</v>
      </c>
      <c r="F13" s="157" t="s">
        <v>10</v>
      </c>
      <c r="G13" s="156">
        <v>1</v>
      </c>
      <c r="H13" s="154">
        <v>7.26</v>
      </c>
      <c r="I13" s="163"/>
      <c r="J13" s="162">
        <v>73</v>
      </c>
      <c r="K13" s="155" t="s">
        <v>10</v>
      </c>
      <c r="L13" s="156">
        <v>5</v>
      </c>
      <c r="M13" s="157"/>
      <c r="N13" s="156">
        <v>4.3</v>
      </c>
      <c r="O13" s="154">
        <v>0.6</v>
      </c>
      <c r="P13" s="154">
        <v>0.2</v>
      </c>
      <c r="Q13" s="155" t="s">
        <v>10</v>
      </c>
      <c r="R13" s="159">
        <v>0.5</v>
      </c>
      <c r="S13" s="170">
        <v>70</v>
      </c>
      <c r="T13" s="170">
        <v>74</v>
      </c>
      <c r="W13" s="118"/>
      <c r="X13" s="118"/>
      <c r="Y13" s="152"/>
      <c r="Z13" s="156"/>
      <c r="AA13" s="157"/>
      <c r="AB13" s="156"/>
      <c r="AC13" s="154"/>
      <c r="AD13" s="163"/>
      <c r="AE13" s="162"/>
      <c r="AF13" s="155"/>
      <c r="AG13" s="156"/>
      <c r="AH13" s="157"/>
      <c r="AI13" s="156"/>
      <c r="AJ13" s="154"/>
      <c r="AK13" s="154"/>
      <c r="AL13" s="192"/>
    </row>
    <row r="14" spans="1:38" x14ac:dyDescent="0.2">
      <c r="B14" s="118">
        <v>45855</v>
      </c>
      <c r="C14" s="118">
        <v>45874</v>
      </c>
      <c r="D14" s="152" t="s">
        <v>10</v>
      </c>
      <c r="E14" s="156">
        <v>5</v>
      </c>
      <c r="F14" s="157" t="s">
        <v>10</v>
      </c>
      <c r="G14" s="156">
        <v>1</v>
      </c>
      <c r="H14" s="154">
        <v>7.28</v>
      </c>
      <c r="I14" s="153"/>
      <c r="J14" s="201">
        <v>13</v>
      </c>
      <c r="K14" s="155" t="s">
        <v>10</v>
      </c>
      <c r="L14" s="156">
        <v>5</v>
      </c>
      <c r="M14" s="157"/>
      <c r="N14" s="156">
        <v>5.8</v>
      </c>
      <c r="O14" s="154">
        <v>0.35</v>
      </c>
      <c r="P14" s="154">
        <v>0.2</v>
      </c>
      <c r="Q14" s="155" t="s">
        <v>10</v>
      </c>
      <c r="R14" s="159">
        <v>0.5</v>
      </c>
      <c r="S14" s="170">
        <v>94</v>
      </c>
      <c r="T14" s="170">
        <v>92</v>
      </c>
      <c r="W14" s="118"/>
      <c r="X14" s="118"/>
      <c r="Y14" s="152"/>
      <c r="Z14" s="156"/>
      <c r="AA14" s="157"/>
      <c r="AB14" s="156"/>
      <c r="AC14" s="154"/>
      <c r="AD14" s="153"/>
      <c r="AE14" s="201"/>
      <c r="AF14" s="155"/>
      <c r="AG14" s="156"/>
      <c r="AH14" s="157"/>
      <c r="AI14" s="156"/>
      <c r="AJ14" s="154"/>
      <c r="AK14" s="154"/>
      <c r="AL14" s="192"/>
    </row>
    <row r="15" spans="1:38" x14ac:dyDescent="0.2">
      <c r="B15" s="118">
        <v>45889</v>
      </c>
      <c r="C15" s="118">
        <v>45901</v>
      </c>
      <c r="D15" s="152" t="s">
        <v>10</v>
      </c>
      <c r="E15" s="156">
        <v>5</v>
      </c>
      <c r="F15" s="157"/>
      <c r="G15" s="156">
        <v>2</v>
      </c>
      <c r="H15" s="154">
        <v>7.46</v>
      </c>
      <c r="I15" s="153"/>
      <c r="J15" s="169">
        <v>39</v>
      </c>
      <c r="K15" s="155" t="s">
        <v>10</v>
      </c>
      <c r="L15" s="156">
        <v>5</v>
      </c>
      <c r="M15" s="157"/>
      <c r="N15" s="156">
        <v>4.9000000000000004</v>
      </c>
      <c r="O15" s="154">
        <v>0.45</v>
      </c>
      <c r="P15" s="154">
        <v>0.2</v>
      </c>
      <c r="Q15" s="155" t="s">
        <v>10</v>
      </c>
      <c r="R15" s="159">
        <v>0.5</v>
      </c>
      <c r="S15" s="170">
        <v>75</v>
      </c>
      <c r="T15" s="170">
        <v>79</v>
      </c>
      <c r="W15" s="118"/>
      <c r="X15" s="118"/>
      <c r="Y15" s="152"/>
      <c r="Z15" s="156"/>
      <c r="AA15" s="157"/>
      <c r="AB15" s="156"/>
      <c r="AC15" s="154"/>
      <c r="AD15" s="153"/>
      <c r="AE15" s="169"/>
      <c r="AF15" s="155"/>
      <c r="AG15" s="156"/>
      <c r="AH15" s="157"/>
      <c r="AI15" s="156"/>
      <c r="AJ15" s="154"/>
      <c r="AK15" s="154"/>
      <c r="AL15" s="192"/>
    </row>
    <row r="16" spans="1:38" x14ac:dyDescent="0.2">
      <c r="B16" s="118">
        <v>45909</v>
      </c>
      <c r="C16" s="118">
        <v>45923</v>
      </c>
      <c r="D16" s="152"/>
      <c r="E16" s="156">
        <v>7</v>
      </c>
      <c r="F16" s="153"/>
      <c r="G16" s="156">
        <v>2</v>
      </c>
      <c r="H16" s="195">
        <v>7.4</v>
      </c>
      <c r="I16" s="153"/>
      <c r="J16" s="169">
        <v>56</v>
      </c>
      <c r="K16" s="155" t="s">
        <v>10</v>
      </c>
      <c r="L16" s="156">
        <v>5</v>
      </c>
      <c r="M16" s="157"/>
      <c r="N16" s="156">
        <v>3.4</v>
      </c>
      <c r="O16" s="154">
        <v>0.49</v>
      </c>
      <c r="P16" s="154">
        <v>0.2</v>
      </c>
      <c r="Q16" s="155" t="s">
        <v>10</v>
      </c>
      <c r="R16" s="159">
        <v>0.5</v>
      </c>
      <c r="S16" s="170">
        <v>72</v>
      </c>
      <c r="T16" s="170">
        <v>76</v>
      </c>
      <c r="W16" s="118"/>
      <c r="X16" s="118"/>
      <c r="Y16" s="152"/>
      <c r="Z16" s="156"/>
      <c r="AA16" s="153"/>
      <c r="AB16" s="156"/>
      <c r="AC16" s="154"/>
      <c r="AD16" s="153"/>
      <c r="AE16" s="169"/>
      <c r="AF16" s="155"/>
      <c r="AG16" s="156"/>
      <c r="AH16" s="157"/>
      <c r="AI16" s="156"/>
      <c r="AJ16" s="154"/>
      <c r="AK16" s="154"/>
      <c r="AL16" s="192"/>
    </row>
    <row r="17" spans="2:38" x14ac:dyDescent="0.2">
      <c r="B17" s="118">
        <v>45951</v>
      </c>
      <c r="C17" s="118">
        <v>45965</v>
      </c>
      <c r="D17" s="152" t="s">
        <v>10</v>
      </c>
      <c r="E17" s="156">
        <v>5</v>
      </c>
      <c r="F17" s="157"/>
      <c r="G17" s="156">
        <v>6</v>
      </c>
      <c r="H17" s="154">
        <v>7.14</v>
      </c>
      <c r="I17" s="157"/>
      <c r="J17" s="169">
        <v>100</v>
      </c>
      <c r="K17" s="155" t="s">
        <v>10</v>
      </c>
      <c r="L17" s="156">
        <v>5</v>
      </c>
      <c r="M17" s="157"/>
      <c r="N17" s="156">
        <v>3.3</v>
      </c>
      <c r="O17" s="154">
        <v>1.2</v>
      </c>
      <c r="P17" s="154">
        <v>0.2</v>
      </c>
      <c r="Q17" s="155" t="s">
        <v>10</v>
      </c>
      <c r="R17" s="159">
        <v>0.5</v>
      </c>
      <c r="S17" s="170">
        <v>66</v>
      </c>
      <c r="T17" s="170">
        <v>70</v>
      </c>
      <c r="W17" s="118"/>
      <c r="X17" s="118"/>
      <c r="Y17" s="152"/>
      <c r="Z17" s="156"/>
      <c r="AA17" s="157"/>
      <c r="AB17" s="156"/>
      <c r="AC17" s="154"/>
      <c r="AD17" s="157"/>
      <c r="AE17" s="169"/>
      <c r="AF17" s="155"/>
      <c r="AG17" s="156"/>
      <c r="AH17" s="157"/>
      <c r="AI17" s="156"/>
      <c r="AJ17" s="154"/>
      <c r="AK17" s="154"/>
      <c r="AL17" s="192"/>
    </row>
    <row r="18" spans="2:38" x14ac:dyDescent="0.2">
      <c r="B18" s="118">
        <v>45980</v>
      </c>
      <c r="C18" s="118">
        <v>45992</v>
      </c>
      <c r="D18" s="152" t="s">
        <v>10</v>
      </c>
      <c r="E18" s="156">
        <v>5</v>
      </c>
      <c r="F18" s="153"/>
      <c r="G18" s="156">
        <v>1</v>
      </c>
      <c r="H18" s="154">
        <v>6.92</v>
      </c>
      <c r="I18" s="153"/>
      <c r="J18" s="169">
        <v>19</v>
      </c>
      <c r="K18" s="155" t="s">
        <v>10</v>
      </c>
      <c r="L18" s="156">
        <v>5</v>
      </c>
      <c r="M18" s="153"/>
      <c r="N18" s="156">
        <v>4.0999999999999996</v>
      </c>
      <c r="O18" s="154">
        <v>1.2</v>
      </c>
      <c r="P18" s="154">
        <v>0.2</v>
      </c>
      <c r="Q18" s="155" t="s">
        <v>10</v>
      </c>
      <c r="R18" s="159">
        <v>0.5</v>
      </c>
      <c r="S18" s="170">
        <v>57</v>
      </c>
      <c r="T18" s="170">
        <v>74</v>
      </c>
      <c r="W18" s="118"/>
      <c r="X18" s="118"/>
      <c r="Y18" s="152"/>
      <c r="Z18" s="156"/>
      <c r="AA18" s="153"/>
      <c r="AB18" s="156"/>
      <c r="AC18" s="154"/>
      <c r="AD18" s="153"/>
      <c r="AE18" s="169"/>
      <c r="AF18" s="155"/>
      <c r="AG18" s="156"/>
      <c r="AH18" s="153"/>
      <c r="AI18" s="156"/>
      <c r="AJ18" s="154"/>
      <c r="AK18" s="154"/>
      <c r="AL18" s="192"/>
    </row>
    <row r="19" spans="2:38" x14ac:dyDescent="0.2">
      <c r="B19" s="118">
        <v>46001</v>
      </c>
      <c r="C19" s="118">
        <v>46013</v>
      </c>
      <c r="D19" s="152" t="s">
        <v>10</v>
      </c>
      <c r="E19" s="156">
        <v>5</v>
      </c>
      <c r="F19" s="153"/>
      <c r="G19" s="156">
        <v>4</v>
      </c>
      <c r="H19" s="154">
        <v>7.09</v>
      </c>
      <c r="I19" s="153"/>
      <c r="J19" s="169">
        <v>67</v>
      </c>
      <c r="K19" s="155" t="s">
        <v>10</v>
      </c>
      <c r="L19" s="156">
        <v>5</v>
      </c>
      <c r="M19" s="153"/>
      <c r="N19" s="156">
        <v>3.4</v>
      </c>
      <c r="O19" s="154">
        <v>1.5</v>
      </c>
      <c r="P19" s="154">
        <v>0.2</v>
      </c>
      <c r="Q19" s="155" t="s">
        <v>10</v>
      </c>
      <c r="R19" s="159">
        <v>0.5</v>
      </c>
      <c r="S19" s="170">
        <v>54.6</v>
      </c>
      <c r="T19" s="170">
        <v>73.7</v>
      </c>
      <c r="W19" s="118"/>
      <c r="X19" s="118"/>
      <c r="Y19" s="152"/>
      <c r="Z19" s="156"/>
      <c r="AA19" s="153"/>
      <c r="AB19" s="156"/>
      <c r="AC19" s="154"/>
      <c r="AD19" s="153"/>
      <c r="AE19" s="169"/>
      <c r="AF19" s="155"/>
      <c r="AG19" s="156"/>
      <c r="AH19" s="153"/>
      <c r="AI19" s="156"/>
      <c r="AJ19" s="154"/>
      <c r="AK19" s="154"/>
      <c r="AL19" s="192"/>
    </row>
    <row r="20" spans="2:38" x14ac:dyDescent="0.2">
      <c r="B20" s="118">
        <v>46042</v>
      </c>
      <c r="C20" s="118">
        <v>46057</v>
      </c>
      <c r="D20" s="152"/>
      <c r="E20" s="156">
        <v>11</v>
      </c>
      <c r="F20" s="157"/>
      <c r="G20" s="156">
        <v>33</v>
      </c>
      <c r="H20" s="154">
        <v>7.21</v>
      </c>
      <c r="I20" s="157"/>
      <c r="J20" s="169">
        <v>19000</v>
      </c>
      <c r="K20" s="155" t="s">
        <v>10</v>
      </c>
      <c r="L20" s="156">
        <v>5</v>
      </c>
      <c r="M20" s="157"/>
      <c r="N20" s="156">
        <v>4.0999999999999996</v>
      </c>
      <c r="O20" s="154">
        <v>2</v>
      </c>
      <c r="P20" s="154">
        <v>0.2</v>
      </c>
      <c r="Q20" s="155" t="s">
        <v>10</v>
      </c>
      <c r="R20" s="159">
        <v>0.5</v>
      </c>
      <c r="S20" s="170">
        <v>44.1</v>
      </c>
      <c r="T20" s="170">
        <v>63.9</v>
      </c>
      <c r="W20" s="118"/>
      <c r="X20" s="118"/>
      <c r="Y20" s="152"/>
      <c r="Z20" s="156"/>
      <c r="AA20" s="157"/>
      <c r="AB20" s="156"/>
      <c r="AC20" s="154"/>
      <c r="AD20" s="157"/>
      <c r="AE20" s="169"/>
      <c r="AF20" s="155"/>
      <c r="AG20" s="156"/>
      <c r="AH20" s="157"/>
      <c r="AI20" s="156"/>
      <c r="AJ20" s="154"/>
      <c r="AK20" s="154"/>
      <c r="AL20" s="192"/>
    </row>
    <row r="21" spans="2:38" x14ac:dyDescent="0.2">
      <c r="B21" s="118">
        <v>46064</v>
      </c>
      <c r="C21" s="118">
        <v>46076</v>
      </c>
      <c r="D21" s="152"/>
      <c r="E21" s="156">
        <v>6</v>
      </c>
      <c r="F21" s="157"/>
      <c r="G21" s="156">
        <v>8</v>
      </c>
      <c r="H21" s="154">
        <v>7.26</v>
      </c>
      <c r="I21" s="157"/>
      <c r="J21" s="156">
        <v>3200</v>
      </c>
      <c r="K21" s="155" t="s">
        <v>10</v>
      </c>
      <c r="L21" s="156">
        <v>5</v>
      </c>
      <c r="M21" s="157"/>
      <c r="N21" s="156">
        <v>4.0999999999999996</v>
      </c>
      <c r="O21" s="154">
        <v>1.5</v>
      </c>
      <c r="P21" s="154">
        <v>0.2</v>
      </c>
      <c r="Q21" s="155" t="s">
        <v>10</v>
      </c>
      <c r="R21" s="159">
        <v>0.5</v>
      </c>
      <c r="S21" s="170">
        <v>42.5</v>
      </c>
      <c r="T21" s="170">
        <v>64</v>
      </c>
      <c r="W21" s="118"/>
      <c r="X21" s="118"/>
      <c r="Y21" s="152"/>
      <c r="Z21" s="156"/>
      <c r="AA21" s="157"/>
      <c r="AB21" s="156"/>
      <c r="AC21" s="154"/>
      <c r="AD21" s="157"/>
      <c r="AE21" s="156"/>
      <c r="AF21" s="155"/>
      <c r="AG21" s="156"/>
      <c r="AH21" s="157"/>
      <c r="AI21" s="156"/>
      <c r="AJ21" s="154"/>
      <c r="AK21" s="154"/>
      <c r="AL21" s="192"/>
    </row>
    <row r="22" spans="2:38" x14ac:dyDescent="0.2">
      <c r="B22" s="118">
        <v>46106</v>
      </c>
      <c r="C22" s="118">
        <v>46121</v>
      </c>
      <c r="D22" s="152" t="s">
        <v>10</v>
      </c>
      <c r="E22" s="156">
        <v>5</v>
      </c>
      <c r="F22" s="153"/>
      <c r="G22" s="156">
        <v>4</v>
      </c>
      <c r="H22" s="154">
        <v>6.96</v>
      </c>
      <c r="I22" s="153"/>
      <c r="J22" s="156">
        <v>640</v>
      </c>
      <c r="K22" s="155" t="s">
        <v>10</v>
      </c>
      <c r="L22" s="156">
        <v>5</v>
      </c>
      <c r="M22" s="153"/>
      <c r="N22" s="156">
        <v>3.2</v>
      </c>
      <c r="O22" s="154">
        <v>1.6</v>
      </c>
      <c r="P22" s="154">
        <v>0.2</v>
      </c>
      <c r="Q22" s="155" t="s">
        <v>10</v>
      </c>
      <c r="R22" s="159">
        <v>0.5</v>
      </c>
      <c r="S22" s="170">
        <v>55.3</v>
      </c>
      <c r="T22" s="170" t="s">
        <v>62</v>
      </c>
      <c r="W22" s="118"/>
      <c r="X22" s="118"/>
      <c r="Y22" s="152"/>
      <c r="Z22" s="156"/>
      <c r="AA22" s="153"/>
      <c r="AB22" s="156"/>
      <c r="AC22" s="154"/>
      <c r="AD22" s="153"/>
      <c r="AE22" s="156"/>
      <c r="AF22" s="155"/>
      <c r="AG22" s="156"/>
      <c r="AH22" s="153"/>
      <c r="AI22" s="156"/>
      <c r="AJ22" s="154"/>
      <c r="AK22" s="154"/>
      <c r="AL22" s="192"/>
    </row>
    <row r="23" spans="2:38" x14ac:dyDescent="0.2">
      <c r="B23" s="118"/>
      <c r="C23" s="118"/>
      <c r="D23" s="152"/>
      <c r="E23" s="156"/>
      <c r="F23" s="157"/>
      <c r="G23" s="156"/>
      <c r="H23" s="154"/>
      <c r="I23" s="157"/>
      <c r="J23" s="162"/>
      <c r="K23" s="155"/>
      <c r="L23" s="156"/>
      <c r="M23" s="157"/>
      <c r="N23" s="156"/>
      <c r="O23" s="154"/>
      <c r="P23" s="154"/>
      <c r="Q23" s="155"/>
      <c r="R23" s="159"/>
      <c r="S23" s="170"/>
      <c r="T23" s="170"/>
      <c r="W23" s="118"/>
      <c r="X23" s="118"/>
      <c r="Y23" s="152"/>
      <c r="Z23" s="156"/>
      <c r="AA23" s="157"/>
      <c r="AB23" s="156"/>
      <c r="AC23" s="154"/>
      <c r="AD23" s="157"/>
      <c r="AE23" s="162"/>
      <c r="AF23" s="155"/>
      <c r="AG23" s="156"/>
      <c r="AH23" s="157"/>
      <c r="AI23" s="156"/>
      <c r="AJ23" s="154"/>
      <c r="AK23" s="154"/>
      <c r="AL23" s="192"/>
    </row>
    <row r="24" spans="2:38" x14ac:dyDescent="0.2">
      <c r="B24" s="118"/>
      <c r="C24" s="118"/>
      <c r="D24" s="152"/>
      <c r="E24" s="156"/>
      <c r="F24" s="157"/>
      <c r="G24" s="156"/>
      <c r="H24" s="154"/>
      <c r="I24" s="157"/>
      <c r="J24" s="162"/>
      <c r="K24" s="153"/>
      <c r="L24" s="156"/>
      <c r="M24" s="157"/>
      <c r="N24" s="156"/>
      <c r="O24" s="154"/>
      <c r="P24" s="154"/>
      <c r="Q24" s="155"/>
      <c r="R24" s="159"/>
      <c r="S24" s="170"/>
      <c r="T24" s="170"/>
      <c r="W24" s="118"/>
      <c r="X24" s="118"/>
      <c r="Y24" s="152"/>
      <c r="Z24" s="156"/>
      <c r="AA24" s="157"/>
      <c r="AB24" s="156"/>
      <c r="AC24" s="154"/>
      <c r="AD24" s="157"/>
      <c r="AE24" s="162"/>
      <c r="AF24" s="153"/>
      <c r="AG24" s="156"/>
      <c r="AH24" s="157"/>
      <c r="AI24" s="156"/>
      <c r="AJ24" s="154"/>
      <c r="AK24" s="154"/>
      <c r="AL24" s="192"/>
    </row>
    <row r="25" spans="2:38" x14ac:dyDescent="0.2">
      <c r="B25" s="118"/>
      <c r="C25" s="118"/>
      <c r="D25" s="152"/>
      <c r="E25" s="156"/>
      <c r="F25" s="157"/>
      <c r="G25" s="156"/>
      <c r="H25" s="154"/>
      <c r="I25" s="157"/>
      <c r="J25" s="169"/>
      <c r="K25" s="153"/>
      <c r="L25" s="156"/>
      <c r="M25" s="157"/>
      <c r="N25" s="156"/>
      <c r="O25" s="154"/>
      <c r="P25" s="154"/>
      <c r="Q25" s="155"/>
      <c r="R25" s="159"/>
      <c r="S25" s="170"/>
      <c r="T25" s="170"/>
      <c r="W25" s="118"/>
      <c r="X25" s="118"/>
      <c r="Y25" s="152"/>
      <c r="Z25" s="156"/>
      <c r="AA25" s="157"/>
      <c r="AB25" s="156"/>
      <c r="AC25" s="154"/>
      <c r="AD25" s="157"/>
      <c r="AE25" s="169"/>
      <c r="AF25" s="153"/>
      <c r="AG25" s="156"/>
      <c r="AH25" s="157"/>
      <c r="AI25" s="156"/>
      <c r="AJ25" s="154"/>
      <c r="AK25" s="154"/>
      <c r="AL25" s="192"/>
    </row>
    <row r="26" spans="2:38" x14ac:dyDescent="0.2">
      <c r="B26" s="118"/>
      <c r="C26" s="118"/>
      <c r="D26" s="152"/>
      <c r="E26" s="156"/>
      <c r="F26" s="157"/>
      <c r="G26" s="156"/>
      <c r="H26" s="154"/>
      <c r="I26" s="157"/>
      <c r="J26" s="156"/>
      <c r="K26" s="155"/>
      <c r="L26" s="156"/>
      <c r="M26" s="157"/>
      <c r="N26" s="156"/>
      <c r="O26" s="154"/>
      <c r="P26" s="154"/>
      <c r="Q26" s="155"/>
      <c r="R26" s="159"/>
      <c r="S26" s="170"/>
      <c r="T26" s="170"/>
      <c r="W26" s="118"/>
      <c r="X26" s="118"/>
      <c r="Y26" s="152"/>
      <c r="Z26" s="156"/>
      <c r="AA26" s="157"/>
      <c r="AB26" s="156"/>
      <c r="AC26" s="154"/>
      <c r="AD26" s="157"/>
      <c r="AE26" s="156"/>
      <c r="AF26" s="155"/>
      <c r="AG26" s="156"/>
      <c r="AH26" s="157"/>
      <c r="AI26" s="156"/>
      <c r="AJ26" s="154"/>
      <c r="AK26" s="154"/>
      <c r="AL26" s="192"/>
    </row>
    <row r="27" spans="2:38" x14ac:dyDescent="0.2">
      <c r="B27" s="118"/>
      <c r="C27" s="118"/>
      <c r="D27" s="155"/>
      <c r="E27" s="156"/>
      <c r="F27" s="157"/>
      <c r="G27" s="156"/>
      <c r="H27" s="154"/>
      <c r="I27" s="157"/>
      <c r="J27" s="162"/>
      <c r="K27" s="153"/>
      <c r="L27" s="156"/>
      <c r="M27" s="157"/>
      <c r="N27" s="156"/>
      <c r="O27" s="154"/>
      <c r="P27" s="154"/>
      <c r="Q27" s="155"/>
      <c r="R27" s="159"/>
      <c r="S27" s="170"/>
      <c r="T27" s="170"/>
      <c r="W27" s="118"/>
      <c r="X27" s="118"/>
      <c r="Y27" s="155"/>
      <c r="Z27" s="156"/>
      <c r="AA27" s="157"/>
      <c r="AB27" s="156"/>
      <c r="AC27" s="154"/>
      <c r="AD27" s="157"/>
      <c r="AE27" s="162"/>
      <c r="AF27" s="153"/>
      <c r="AG27" s="156"/>
      <c r="AH27" s="157"/>
      <c r="AI27" s="156"/>
      <c r="AJ27" s="154"/>
      <c r="AK27" s="154"/>
      <c r="AL27" s="192"/>
    </row>
    <row r="28" spans="2:38" ht="13.5" thickBot="1" x14ac:dyDescent="0.25">
      <c r="B28" s="120"/>
      <c r="C28" s="120"/>
      <c r="D28" s="202"/>
      <c r="E28" s="203"/>
      <c r="F28" s="204"/>
      <c r="G28" s="203"/>
      <c r="H28" s="205"/>
      <c r="I28" s="204"/>
      <c r="J28" s="203"/>
      <c r="K28" s="206"/>
      <c r="L28" s="203"/>
      <c r="M28" s="204"/>
      <c r="N28" s="203"/>
      <c r="O28" s="205"/>
      <c r="P28" s="205"/>
      <c r="Q28" s="202"/>
      <c r="R28" s="207"/>
      <c r="S28" s="170"/>
      <c r="T28" s="170"/>
      <c r="W28" s="120"/>
      <c r="X28" s="120"/>
      <c r="Y28" s="202"/>
      <c r="Z28" s="203"/>
      <c r="AA28" s="204"/>
      <c r="AB28" s="203"/>
      <c r="AC28" s="205"/>
      <c r="AD28" s="204"/>
      <c r="AE28" s="203"/>
      <c r="AF28" s="206"/>
      <c r="AG28" s="203"/>
      <c r="AH28" s="204"/>
      <c r="AI28" s="203"/>
      <c r="AJ28" s="205"/>
      <c r="AK28" s="205"/>
      <c r="AL28" s="208"/>
    </row>
    <row r="29" spans="2:38" x14ac:dyDescent="0.2">
      <c r="C29" s="44"/>
      <c r="F29" s="2"/>
      <c r="I29" s="44"/>
      <c r="Z29" s="2"/>
    </row>
    <row r="31" spans="2:38" ht="13.5" thickBot="1" x14ac:dyDescent="0.25">
      <c r="B31" s="209"/>
      <c r="C31" s="209"/>
      <c r="D31" s="209"/>
      <c r="E31" s="209"/>
      <c r="F31" s="380"/>
      <c r="G31" s="380"/>
      <c r="H31" s="209"/>
      <c r="I31" s="380"/>
      <c r="J31" s="380"/>
      <c r="K31" s="380"/>
      <c r="L31" s="380"/>
      <c r="M31" s="380"/>
      <c r="N31" s="380"/>
      <c r="O31" s="209"/>
      <c r="P31" s="209"/>
      <c r="Q31" s="380"/>
      <c r="R31" s="380"/>
      <c r="S31" s="209"/>
      <c r="T31" s="209"/>
      <c r="W31" s="209"/>
      <c r="X31" s="209"/>
      <c r="Y31" s="209"/>
      <c r="Z31" s="380"/>
      <c r="AA31" s="380"/>
      <c r="AB31" s="209"/>
      <c r="AC31" s="380"/>
      <c r="AD31" s="380"/>
      <c r="AE31" s="380"/>
      <c r="AF31" s="380"/>
      <c r="AG31" s="380"/>
      <c r="AH31" s="380"/>
      <c r="AI31" s="209"/>
      <c r="AJ31" s="209"/>
      <c r="AK31" s="380"/>
      <c r="AL31" s="380"/>
    </row>
    <row r="32" spans="2:38" x14ac:dyDescent="0.2">
      <c r="B32" s="298" t="s">
        <v>11</v>
      </c>
      <c r="C32" s="299"/>
      <c r="D32" s="300">
        <f>COUNT(E11:E28)</f>
        <v>12</v>
      </c>
      <c r="E32" s="301"/>
      <c r="F32" s="302">
        <f>COUNT(G11:G28)</f>
        <v>12</v>
      </c>
      <c r="G32" s="301"/>
      <c r="H32" s="16">
        <f>COUNT(H11:H28)</f>
        <v>12</v>
      </c>
      <c r="I32" s="302">
        <f>COUNT(J11:J28)</f>
        <v>11</v>
      </c>
      <c r="J32" s="301"/>
      <c r="K32" s="302">
        <f>COUNT(L11:L28)</f>
        <v>12</v>
      </c>
      <c r="L32" s="301"/>
      <c r="M32" s="302">
        <f>COUNT(N11:N28)</f>
        <v>12</v>
      </c>
      <c r="N32" s="301"/>
      <c r="O32" s="16">
        <f>COUNT(O11:O28)</f>
        <v>12</v>
      </c>
      <c r="P32" s="16">
        <f>COUNT(P11:P28)</f>
        <v>12</v>
      </c>
      <c r="Q32" s="302">
        <f>COUNT(R11:R28)</f>
        <v>12</v>
      </c>
      <c r="R32" s="311"/>
      <c r="S32" s="2">
        <f>COUNT(S11:S28)</f>
        <v>11</v>
      </c>
      <c r="T32" s="2">
        <f>COUNT(T11:T28)</f>
        <v>9</v>
      </c>
      <c r="W32" s="298" t="s">
        <v>11</v>
      </c>
      <c r="X32" s="299"/>
      <c r="Y32" s="16">
        <f>COUNT(Y11:Y28)</f>
        <v>0</v>
      </c>
      <c r="Z32" s="302">
        <f>COUNT(AA11:AA28)</f>
        <v>0</v>
      </c>
      <c r="AA32" s="301">
        <f>COUNT(AA11:AA28)</f>
        <v>0</v>
      </c>
      <c r="AB32" s="16">
        <f>COUNT(AB11:AB28)</f>
        <v>0</v>
      </c>
      <c r="AC32" s="302">
        <f>COUNT(AD11:AD28)</f>
        <v>0</v>
      </c>
      <c r="AD32" s="301"/>
      <c r="AE32" s="302">
        <f>COUNT(AF11:AF28)</f>
        <v>0</v>
      </c>
      <c r="AF32" s="301"/>
      <c r="AG32" s="302">
        <f>COUNT(AH11:AH28)</f>
        <v>0</v>
      </c>
      <c r="AH32" s="301"/>
      <c r="AI32" s="16">
        <f>COUNT(AI11:AI28)</f>
        <v>0</v>
      </c>
      <c r="AJ32" s="16">
        <f>COUNT(AJ11:AJ28)</f>
        <v>0</v>
      </c>
      <c r="AK32" s="302">
        <f>COUNT(AL11:AL28)</f>
        <v>0</v>
      </c>
      <c r="AL32" s="301"/>
    </row>
    <row r="33" spans="2:42" x14ac:dyDescent="0.2">
      <c r="B33" s="24"/>
      <c r="C33" s="25"/>
      <c r="D33" s="307"/>
      <c r="E33" s="308"/>
      <c r="F33" s="8"/>
      <c r="G33" s="9"/>
      <c r="H33" s="10"/>
      <c r="I33" s="309"/>
      <c r="J33" s="308"/>
      <c r="K33" s="309"/>
      <c r="L33" s="308"/>
      <c r="M33" s="309"/>
      <c r="N33" s="308"/>
      <c r="O33" s="10"/>
      <c r="P33" s="10"/>
      <c r="Q33" s="309"/>
      <c r="R33" s="310"/>
      <c r="S33" s="81"/>
      <c r="T33" s="81"/>
      <c r="W33" s="24"/>
      <c r="X33" s="25"/>
      <c r="Y33" s="7"/>
      <c r="Z33" s="8"/>
      <c r="AA33" s="9"/>
      <c r="AB33" s="10"/>
      <c r="AC33" s="309"/>
      <c r="AD33" s="308"/>
      <c r="AE33" s="309"/>
      <c r="AF33" s="308"/>
      <c r="AG33" s="309"/>
      <c r="AH33" s="308"/>
      <c r="AI33" s="10"/>
      <c r="AJ33" s="10"/>
      <c r="AK33" s="309"/>
      <c r="AL33" s="310"/>
    </row>
    <row r="34" spans="2:42" x14ac:dyDescent="0.2">
      <c r="B34" s="303" t="s">
        <v>12</v>
      </c>
      <c r="C34" s="304"/>
      <c r="D34" s="210" t="s">
        <v>10</v>
      </c>
      <c r="E34" s="12">
        <f>MIN(E11:E28)</f>
        <v>5</v>
      </c>
      <c r="F34" s="209"/>
      <c r="G34" s="12">
        <f>MIN(G11:G28)</f>
        <v>1</v>
      </c>
      <c r="H34" s="13">
        <f>MIN(H11:H28)</f>
        <v>6.92</v>
      </c>
      <c r="I34" s="305">
        <f>MIN(J11:J28)</f>
        <v>13</v>
      </c>
      <c r="J34" s="306"/>
      <c r="K34" s="209" t="s">
        <v>10</v>
      </c>
      <c r="L34" s="12">
        <f>MIN(L11:L28)</f>
        <v>5</v>
      </c>
      <c r="M34" s="12" t="s">
        <v>10</v>
      </c>
      <c r="N34" s="13">
        <f>MIN(N11:N28)</f>
        <v>3.2</v>
      </c>
      <c r="O34" s="13">
        <f>MIN(O11:O28)</f>
        <v>0.35</v>
      </c>
      <c r="P34" s="13">
        <f>MIN(P11:P28)</f>
        <v>0.2</v>
      </c>
      <c r="Q34" s="209" t="s">
        <v>10</v>
      </c>
      <c r="R34" s="17">
        <f>MIN(R11:R28)</f>
        <v>0.5</v>
      </c>
      <c r="S34" s="82">
        <f>MIN(S8:S26)</f>
        <v>42.5</v>
      </c>
      <c r="T34" s="82">
        <f>MIN(T8:T26)</f>
        <v>63.9</v>
      </c>
      <c r="W34" s="303" t="s">
        <v>12</v>
      </c>
      <c r="X34" s="304"/>
      <c r="Y34" s="11">
        <f>MIN(Y11:Y28)</f>
        <v>0</v>
      </c>
      <c r="Z34" s="209"/>
      <c r="AA34" s="12">
        <f>MIN(AA11:AA28)</f>
        <v>0</v>
      </c>
      <c r="AB34" s="13">
        <f>MIN(AB11:AB28)</f>
        <v>0</v>
      </c>
      <c r="AC34" s="305">
        <f>MIN(AD11:AD28)</f>
        <v>0</v>
      </c>
      <c r="AD34" s="306"/>
      <c r="AE34" s="209" t="s">
        <v>10</v>
      </c>
      <c r="AF34" s="12">
        <f>MIN(AF11:AF28)</f>
        <v>0</v>
      </c>
      <c r="AG34" s="12" t="s">
        <v>10</v>
      </c>
      <c r="AH34" s="13">
        <f>MIN(AH11:AH28)</f>
        <v>0</v>
      </c>
      <c r="AI34" s="13">
        <f>MIN(AI11:AI28)</f>
        <v>0</v>
      </c>
      <c r="AJ34" s="13">
        <f>MIN(AJ11:AJ25)</f>
        <v>0</v>
      </c>
      <c r="AK34" s="209" t="s">
        <v>10</v>
      </c>
      <c r="AL34" s="17">
        <f>MIN(AL11:AL28)</f>
        <v>0</v>
      </c>
    </row>
    <row r="35" spans="2:42" x14ac:dyDescent="0.2">
      <c r="B35" s="24"/>
      <c r="C35" s="25"/>
      <c r="D35" s="307"/>
      <c r="E35" s="308"/>
      <c r="F35" s="8"/>
      <c r="G35" s="9"/>
      <c r="H35" s="10"/>
      <c r="I35" s="309"/>
      <c r="J35" s="308"/>
      <c r="K35" s="309"/>
      <c r="L35" s="308"/>
      <c r="M35" s="309"/>
      <c r="N35" s="308"/>
      <c r="O35" s="10"/>
      <c r="P35" s="10"/>
      <c r="Q35" s="309"/>
      <c r="R35" s="310"/>
      <c r="S35" s="81"/>
      <c r="T35" s="81"/>
      <c r="W35" s="24"/>
      <c r="X35" s="25"/>
      <c r="Y35" s="7"/>
      <c r="Z35" s="8"/>
      <c r="AA35" s="9"/>
      <c r="AB35" s="10"/>
      <c r="AC35" s="309"/>
      <c r="AD35" s="308"/>
      <c r="AE35" s="309"/>
      <c r="AF35" s="308"/>
      <c r="AG35" s="309"/>
      <c r="AH35" s="308"/>
      <c r="AI35" s="10"/>
      <c r="AJ35" s="10"/>
      <c r="AK35" s="309"/>
      <c r="AL35" s="310"/>
    </row>
    <row r="36" spans="2:42" x14ac:dyDescent="0.2">
      <c r="B36" s="303" t="s">
        <v>13</v>
      </c>
      <c r="C36" s="304"/>
      <c r="D36" s="376">
        <f>SUM(E11:E28)/D32</f>
        <v>5.75</v>
      </c>
      <c r="E36" s="377">
        <f>SUM(E11:E31)/9</f>
        <v>7.666666666666667</v>
      </c>
      <c r="F36" s="378">
        <f>SUM(G11:G28)/F32</f>
        <v>5.416666666666667</v>
      </c>
      <c r="G36" s="377"/>
      <c r="H36" s="167">
        <f>SUM(H11:H28)/H32</f>
        <v>7.1999999999999993</v>
      </c>
      <c r="I36" s="378">
        <f>SUM(J11:J28)/I32</f>
        <v>2318.818181818182</v>
      </c>
      <c r="J36" s="377"/>
      <c r="K36" s="378">
        <f>SUM(L11:L28)/K32</f>
        <v>5</v>
      </c>
      <c r="L36" s="377">
        <f>SUM(L11:L31)/9</f>
        <v>6.666666666666667</v>
      </c>
      <c r="M36" s="378">
        <f>SUM(N11:N28)/M32</f>
        <v>3.9916666666666667</v>
      </c>
      <c r="N36" s="377"/>
      <c r="O36" s="167">
        <f>SUM(O11:O28)/O32</f>
        <v>0.98166666666666658</v>
      </c>
      <c r="P36" s="167">
        <f>SUM(P11:P28)/P32</f>
        <v>0.19999999999999998</v>
      </c>
      <c r="Q36" s="378">
        <f>SUM(R11:R28)/Q32</f>
        <v>0.5</v>
      </c>
      <c r="R36" s="379"/>
      <c r="S36" s="212">
        <f>SUM(S8:S26)/S32</f>
        <v>62.590909090909093</v>
      </c>
      <c r="T36" s="212">
        <f>SUM(T8:T26)/T32</f>
        <v>74.066666666666663</v>
      </c>
      <c r="W36" s="303" t="s">
        <v>13</v>
      </c>
      <c r="X36" s="304"/>
      <c r="Y36" s="211" t="e">
        <f>SUM(Y11:Y28)/Y32</f>
        <v>#DIV/0!</v>
      </c>
      <c r="Z36" s="378" t="e">
        <f>SUM(AA11:AA28)/Z32</f>
        <v>#DIV/0!</v>
      </c>
      <c r="AA36" s="377"/>
      <c r="AB36" s="167" t="e">
        <f>SUM(AB11:AB28)/AB32</f>
        <v>#DIV/0!</v>
      </c>
      <c r="AC36" s="378" t="e">
        <f>SUM(AD11:AD28)/AC32</f>
        <v>#DIV/0!</v>
      </c>
      <c r="AD36" s="377"/>
      <c r="AE36" s="378" t="e">
        <f>SUM(AF11:AF28)/AE32</f>
        <v>#DIV/0!</v>
      </c>
      <c r="AF36" s="377">
        <f>SUM(AF11:AF31)/9</f>
        <v>0</v>
      </c>
      <c r="AG36" s="378" t="e">
        <f>SUM(AH11:AH28)/AG32</f>
        <v>#DIV/0!</v>
      </c>
      <c r="AH36" s="377"/>
      <c r="AI36" s="167" t="e">
        <f>SUM(AI11:AI28)/AI32</f>
        <v>#DIV/0!</v>
      </c>
      <c r="AJ36" s="167" t="e">
        <f>SUM(AJ11:AJ25)/AJ32</f>
        <v>#DIV/0!</v>
      </c>
      <c r="AK36" s="378" t="e">
        <f>SUM(AL11:AL28)/AK32</f>
        <v>#DIV/0!</v>
      </c>
      <c r="AL36" s="379"/>
    </row>
    <row r="37" spans="2:42" x14ac:dyDescent="0.2">
      <c r="B37" s="24"/>
      <c r="C37" s="25"/>
      <c r="D37" s="307"/>
      <c r="E37" s="308"/>
      <c r="F37" s="309"/>
      <c r="G37" s="308"/>
      <c r="H37" s="10"/>
      <c r="I37" s="309"/>
      <c r="J37" s="308"/>
      <c r="K37" s="309"/>
      <c r="L37" s="308"/>
      <c r="M37" s="309"/>
      <c r="N37" s="308"/>
      <c r="O37" s="10"/>
      <c r="P37" s="10"/>
      <c r="Q37" s="309"/>
      <c r="R37" s="310"/>
      <c r="S37" s="81"/>
      <c r="T37" s="81"/>
      <c r="W37" s="24"/>
      <c r="X37" s="25"/>
      <c r="Y37" s="7"/>
      <c r="Z37" s="309"/>
      <c r="AA37" s="308"/>
      <c r="AB37" s="10"/>
      <c r="AC37" s="309"/>
      <c r="AD37" s="308"/>
      <c r="AE37" s="309"/>
      <c r="AF37" s="308"/>
      <c r="AG37" s="309"/>
      <c r="AH37" s="308"/>
      <c r="AI37" s="10"/>
      <c r="AJ37" s="10"/>
      <c r="AK37" s="309"/>
      <c r="AL37" s="310"/>
    </row>
    <row r="38" spans="2:42" ht="13.5" thickBot="1" x14ac:dyDescent="0.25">
      <c r="B38" s="316" t="s">
        <v>14</v>
      </c>
      <c r="C38" s="317"/>
      <c r="D38" s="318">
        <f>MAX(E11:E28)</f>
        <v>11</v>
      </c>
      <c r="E38" s="319"/>
      <c r="F38" s="320">
        <f>MAX(G11:G28)</f>
        <v>33</v>
      </c>
      <c r="G38" s="319"/>
      <c r="H38" s="15">
        <f>MAX(H11:H28)</f>
        <v>7.46</v>
      </c>
      <c r="I38" s="320">
        <f>MAX(J11:J28)</f>
        <v>19000</v>
      </c>
      <c r="J38" s="319"/>
      <c r="K38" s="320">
        <f>MAX(L11:L28)</f>
        <v>5</v>
      </c>
      <c r="L38" s="319"/>
      <c r="M38" s="320">
        <f>MAX(N11:N28)</f>
        <v>5.8</v>
      </c>
      <c r="N38" s="319"/>
      <c r="O38" s="15">
        <f>MAX(O11:O28)</f>
        <v>2</v>
      </c>
      <c r="P38" s="15">
        <f>MAX(P11:P28)</f>
        <v>0.2</v>
      </c>
      <c r="Q38" s="320">
        <f>MAX(R11:R28)</f>
        <v>0.5</v>
      </c>
      <c r="R38" s="321"/>
      <c r="S38" s="82">
        <f>MAX(S8:S26)</f>
        <v>94</v>
      </c>
      <c r="T38" s="82">
        <f>MAX(T8:T26)</f>
        <v>92</v>
      </c>
      <c r="W38" s="316" t="s">
        <v>14</v>
      </c>
      <c r="X38" s="317"/>
      <c r="Y38" s="14">
        <f>MAX(Y11:Y28)</f>
        <v>0</v>
      </c>
      <c r="Z38" s="320">
        <f>MAX(AA11:AA28)</f>
        <v>0</v>
      </c>
      <c r="AA38" s="319"/>
      <c r="AB38" s="15">
        <f>MAX(AB11:AB28)</f>
        <v>0</v>
      </c>
      <c r="AC38" s="320">
        <f>MAX(AD11:AD28)</f>
        <v>0</v>
      </c>
      <c r="AD38" s="319"/>
      <c r="AE38" s="320">
        <f>MAX(AF11:AF28)</f>
        <v>0</v>
      </c>
      <c r="AF38" s="319"/>
      <c r="AG38" s="320">
        <f>MAX(AH11:AH28)</f>
        <v>0</v>
      </c>
      <c r="AH38" s="319"/>
      <c r="AI38" s="15">
        <f>MAX(AI11:AI28)</f>
        <v>0</v>
      </c>
      <c r="AJ38" s="15">
        <f>MAX(AJ11:AJ25)</f>
        <v>0</v>
      </c>
      <c r="AK38" s="320">
        <f>MAX(AL11:AL28)</f>
        <v>0</v>
      </c>
      <c r="AL38" s="321"/>
    </row>
    <row r="40" spans="2:42" ht="13.5" hidden="1" thickBot="1" x14ac:dyDescent="0.25">
      <c r="X40" s="38">
        <v>0</v>
      </c>
    </row>
    <row r="41" spans="2:42" ht="13.5" hidden="1" thickBot="1" x14ac:dyDescent="0.25">
      <c r="Y41" s="213" t="e">
        <f>$X$40*Y36</f>
        <v>#DIV/0!</v>
      </c>
      <c r="Z41" s="374" t="e">
        <f>$X$40*Z36</f>
        <v>#DIV/0!</v>
      </c>
      <c r="AA41" s="375"/>
      <c r="AB41" s="213" t="e">
        <f>$X$40*AB36</f>
        <v>#DIV/0!</v>
      </c>
      <c r="AC41" s="374" t="e">
        <f>$X$40*AC36</f>
        <v>#DIV/0!</v>
      </c>
      <c r="AD41" s="375"/>
      <c r="AE41" s="374" t="e">
        <f>$X$40*AE36</f>
        <v>#DIV/0!</v>
      </c>
      <c r="AF41" s="375"/>
      <c r="AG41" s="374" t="e">
        <f>$X$40*AG36</f>
        <v>#DIV/0!</v>
      </c>
      <c r="AH41" s="375"/>
      <c r="AI41" s="213" t="e">
        <f>$X$40*AI36</f>
        <v>#DIV/0!</v>
      </c>
      <c r="AJ41" s="213" t="e">
        <f>$X$40*AJ36</f>
        <v>#DIV/0!</v>
      </c>
      <c r="AK41" s="374" t="e">
        <f>$X$40*AK36</f>
        <v>#DIV/0!</v>
      </c>
      <c r="AL41" s="375"/>
    </row>
    <row r="42" spans="2:42" ht="38.25" customHeight="1" x14ac:dyDescent="0.25">
      <c r="D42" s="18" t="s">
        <v>17</v>
      </c>
      <c r="E42" s="18"/>
      <c r="F42" s="5"/>
      <c r="O42" s="279" t="s">
        <v>18</v>
      </c>
      <c r="P42" s="279"/>
      <c r="Q42" s="19"/>
      <c r="R42" s="22"/>
      <c r="S42" s="22"/>
      <c r="T42" s="22"/>
      <c r="Z42" s="18" t="s">
        <v>17</v>
      </c>
      <c r="AA42" s="18"/>
      <c r="AB42" s="5"/>
      <c r="AK42" s="279" t="s">
        <v>18</v>
      </c>
      <c r="AL42" s="279"/>
      <c r="AM42" s="19"/>
      <c r="AN42" s="22"/>
      <c r="AO42" s="22"/>
      <c r="AP42" s="22"/>
    </row>
    <row r="43" spans="2:42" ht="16.5" thickBot="1" x14ac:dyDescent="0.3">
      <c r="D43" s="18" t="s">
        <v>0</v>
      </c>
      <c r="E43" s="18"/>
      <c r="F43" s="5"/>
      <c r="O43" s="19"/>
      <c r="P43" s="19"/>
      <c r="Q43" s="19"/>
      <c r="R43" s="22"/>
      <c r="S43" s="22"/>
      <c r="T43" s="22"/>
      <c r="Z43" s="18" t="s">
        <v>0</v>
      </c>
      <c r="AA43" s="18"/>
      <c r="AB43" s="5"/>
      <c r="AK43" s="19"/>
      <c r="AL43" s="19"/>
      <c r="AM43" s="19"/>
      <c r="AN43" s="22"/>
      <c r="AO43" s="22"/>
      <c r="AP43" s="22"/>
    </row>
    <row r="44" spans="2:42" ht="16.5" thickBot="1" x14ac:dyDescent="0.3">
      <c r="B44"/>
      <c r="D44" s="18" t="s">
        <v>1</v>
      </c>
      <c r="E44" s="18"/>
      <c r="F44" s="5"/>
      <c r="H44" s="280">
        <v>2</v>
      </c>
      <c r="I44" s="281"/>
      <c r="X44"/>
      <c r="Z44" s="18"/>
      <c r="AB44" s="5"/>
      <c r="AN44" s="2"/>
    </row>
    <row r="45" spans="2:42" ht="16.5" thickBot="1" x14ac:dyDescent="0.3">
      <c r="D45" s="18" t="s">
        <v>2</v>
      </c>
      <c r="E45" s="18"/>
      <c r="F45" s="5"/>
      <c r="H45" s="280" t="s">
        <v>61</v>
      </c>
      <c r="I45" s="281"/>
      <c r="Z45" s="2"/>
      <c r="AA45" s="18" t="s">
        <v>46</v>
      </c>
      <c r="AK45"/>
      <c r="AL45"/>
      <c r="AM45"/>
    </row>
    <row r="46" spans="2:42" ht="16.5" thickBot="1" x14ac:dyDescent="0.3">
      <c r="D46" s="18" t="s">
        <v>19</v>
      </c>
      <c r="E46" s="18"/>
      <c r="F46" s="5"/>
      <c r="H46" s="280" t="s">
        <v>20</v>
      </c>
      <c r="I46" s="281"/>
      <c r="Z46" s="2"/>
      <c r="AK46"/>
      <c r="AL46"/>
      <c r="AM46"/>
    </row>
    <row r="47" spans="2:42" ht="16.5" thickBot="1" x14ac:dyDescent="0.3">
      <c r="D47" s="18" t="s">
        <v>21</v>
      </c>
      <c r="E47" s="18"/>
      <c r="F47" s="5"/>
      <c r="H47" s="287"/>
      <c r="I47" s="288"/>
      <c r="Z47" s="2"/>
      <c r="AK47"/>
      <c r="AL47"/>
      <c r="AM47"/>
    </row>
    <row r="48" spans="2:42" ht="13.5" thickBot="1" x14ac:dyDescent="0.25">
      <c r="Z48" s="2"/>
      <c r="AB48" s="6"/>
      <c r="AN48" s="2"/>
      <c r="AO48" s="2"/>
      <c r="AP48" s="2"/>
    </row>
    <row r="49" spans="2:39" s="1" customFormat="1" ht="65.25" customHeight="1" thickBot="1" x14ac:dyDescent="0.25">
      <c r="B49" s="23" t="s">
        <v>22</v>
      </c>
      <c r="C49" s="66" t="s">
        <v>35</v>
      </c>
      <c r="D49" s="290" t="s">
        <v>23</v>
      </c>
      <c r="E49" s="291"/>
      <c r="F49" s="292" t="s">
        <v>3</v>
      </c>
      <c r="G49" s="291"/>
      <c r="H49" s="4" t="s">
        <v>4</v>
      </c>
      <c r="I49" s="292" t="s">
        <v>5</v>
      </c>
      <c r="J49" s="291"/>
      <c r="K49" s="292" t="s">
        <v>6</v>
      </c>
      <c r="L49" s="291"/>
      <c r="M49" s="292" t="s">
        <v>7</v>
      </c>
      <c r="N49" s="291"/>
      <c r="O49" s="3" t="s">
        <v>8</v>
      </c>
      <c r="P49" s="3" t="s">
        <v>27</v>
      </c>
      <c r="Q49" s="292" t="s">
        <v>9</v>
      </c>
      <c r="R49" s="293"/>
      <c r="S49" s="79" t="s">
        <v>37</v>
      </c>
      <c r="T49" s="79" t="s">
        <v>38</v>
      </c>
      <c r="X49" s="23" t="s">
        <v>22</v>
      </c>
      <c r="Y49" s="66" t="s">
        <v>35</v>
      </c>
      <c r="Z49" s="290" t="s">
        <v>23</v>
      </c>
      <c r="AA49" s="291"/>
      <c r="AB49" s="292" t="s">
        <v>3</v>
      </c>
      <c r="AC49" s="291"/>
      <c r="AD49" s="4" t="s">
        <v>4</v>
      </c>
      <c r="AE49" s="292" t="s">
        <v>8</v>
      </c>
      <c r="AF49" s="293"/>
    </row>
    <row r="50" spans="2:39" s="1" customFormat="1" ht="15.75" customHeight="1" x14ac:dyDescent="0.2">
      <c r="B50" s="282"/>
      <c r="C50" s="282"/>
      <c r="D50" s="284" t="s">
        <v>24</v>
      </c>
      <c r="E50" s="285"/>
      <c r="F50" s="285"/>
      <c r="G50" s="285"/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6"/>
      <c r="S50" s="2"/>
      <c r="T50" s="2"/>
      <c r="X50" s="282"/>
      <c r="Y50" s="282"/>
      <c r="Z50" s="284"/>
      <c r="AA50" s="285"/>
      <c r="AB50" s="285"/>
      <c r="AC50" s="285"/>
      <c r="AD50" s="285"/>
      <c r="AE50" s="285"/>
      <c r="AF50" s="286"/>
      <c r="AG50"/>
      <c r="AH50"/>
      <c r="AI50"/>
      <c r="AJ50" s="2"/>
      <c r="AK50" s="2"/>
    </row>
    <row r="51" spans="2:39" s="1" customFormat="1" ht="13.5" thickBot="1" x14ac:dyDescent="0.25">
      <c r="B51" s="283"/>
      <c r="C51" s="283"/>
      <c r="D51" s="294" t="s">
        <v>25</v>
      </c>
      <c r="E51" s="295"/>
      <c r="F51" s="295"/>
      <c r="G51" s="295"/>
      <c r="H51" s="295"/>
      <c r="I51" s="295"/>
      <c r="J51" s="295"/>
      <c r="K51" s="295"/>
      <c r="L51" s="295"/>
      <c r="M51" s="295"/>
      <c r="N51" s="295"/>
      <c r="O51" s="295"/>
      <c r="P51" s="295"/>
      <c r="Q51" s="295"/>
      <c r="R51" s="296"/>
      <c r="S51" s="2"/>
      <c r="T51" s="2"/>
      <c r="X51" s="283"/>
      <c r="Y51" s="283"/>
      <c r="Z51" s="371"/>
      <c r="AA51" s="372"/>
      <c r="AB51" s="372"/>
      <c r="AC51" s="372"/>
      <c r="AD51" s="372"/>
      <c r="AE51" s="372"/>
      <c r="AF51" s="373"/>
      <c r="AG51"/>
      <c r="AH51"/>
      <c r="AI51"/>
      <c r="AJ51" s="2"/>
      <c r="AK51" s="2"/>
    </row>
    <row r="52" spans="2:39" x14ac:dyDescent="0.2">
      <c r="B52" s="118">
        <v>45775</v>
      </c>
      <c r="C52" s="118">
        <v>45789</v>
      </c>
      <c r="D52" s="152" t="s">
        <v>10</v>
      </c>
      <c r="E52" s="156">
        <v>5</v>
      </c>
      <c r="F52" s="157"/>
      <c r="G52" s="156">
        <v>9</v>
      </c>
      <c r="H52" s="195">
        <v>7.54</v>
      </c>
      <c r="I52" s="157"/>
      <c r="J52" s="169">
        <v>57</v>
      </c>
      <c r="K52" s="153" t="s">
        <v>10</v>
      </c>
      <c r="L52" s="156">
        <v>5</v>
      </c>
      <c r="M52" s="157"/>
      <c r="N52" s="156">
        <v>4.7</v>
      </c>
      <c r="O52" s="154">
        <v>0.46</v>
      </c>
      <c r="P52" s="154">
        <v>0.3</v>
      </c>
      <c r="Q52" s="155"/>
      <c r="R52" s="159">
        <v>1</v>
      </c>
      <c r="S52" s="170">
        <v>63</v>
      </c>
      <c r="T52" s="170"/>
      <c r="U52" s="209"/>
      <c r="X52" s="28"/>
      <c r="Y52" s="75"/>
      <c r="Z52" s="172"/>
      <c r="AA52" s="215"/>
      <c r="AB52" s="216"/>
      <c r="AC52" s="217"/>
      <c r="AD52" s="218"/>
      <c r="AE52" s="219"/>
      <c r="AF52" s="220"/>
      <c r="AG52"/>
      <c r="AH52"/>
      <c r="AI52"/>
      <c r="AJ52"/>
      <c r="AK52"/>
      <c r="AL52"/>
      <c r="AM52"/>
    </row>
    <row r="53" spans="2:39" x14ac:dyDescent="0.2">
      <c r="B53" s="118">
        <v>45798</v>
      </c>
      <c r="C53" s="118">
        <v>45811</v>
      </c>
      <c r="D53" s="152" t="s">
        <v>10</v>
      </c>
      <c r="E53" s="156">
        <v>5</v>
      </c>
      <c r="F53" s="157"/>
      <c r="G53" s="156">
        <v>3</v>
      </c>
      <c r="H53" s="154">
        <v>7.7</v>
      </c>
      <c r="I53" s="157"/>
      <c r="J53" s="156"/>
      <c r="K53" s="155" t="s">
        <v>10</v>
      </c>
      <c r="L53" s="156">
        <v>5</v>
      </c>
      <c r="M53" s="157"/>
      <c r="N53" s="156">
        <v>6</v>
      </c>
      <c r="O53" s="154">
        <v>0.54</v>
      </c>
      <c r="P53" s="154">
        <v>0.2</v>
      </c>
      <c r="Q53" s="155"/>
      <c r="R53" s="159">
        <v>1.3</v>
      </c>
      <c r="S53" s="170"/>
      <c r="T53" s="170"/>
      <c r="U53" s="209"/>
      <c r="X53" s="30"/>
      <c r="Y53" s="30"/>
      <c r="Z53" s="221"/>
      <c r="AA53" s="222"/>
      <c r="AB53" s="221"/>
      <c r="AC53" s="222"/>
      <c r="AD53" s="223"/>
      <c r="AE53" s="221"/>
      <c r="AF53" s="224"/>
      <c r="AG53"/>
      <c r="AH53"/>
      <c r="AI53"/>
      <c r="AJ53"/>
      <c r="AK53"/>
      <c r="AL53"/>
      <c r="AM53"/>
    </row>
    <row r="54" spans="2:39" x14ac:dyDescent="0.2">
      <c r="B54" s="118">
        <v>45819</v>
      </c>
      <c r="C54" s="118">
        <v>45831</v>
      </c>
      <c r="D54" s="152" t="s">
        <v>10</v>
      </c>
      <c r="E54" s="156">
        <v>5</v>
      </c>
      <c r="F54" s="157"/>
      <c r="G54" s="156">
        <v>2</v>
      </c>
      <c r="H54" s="154">
        <v>7.61</v>
      </c>
      <c r="I54" s="163"/>
      <c r="J54" s="162">
        <v>100</v>
      </c>
      <c r="K54" s="155" t="s">
        <v>10</v>
      </c>
      <c r="L54" s="156">
        <v>5</v>
      </c>
      <c r="M54" s="157"/>
      <c r="N54" s="156">
        <v>5.8</v>
      </c>
      <c r="O54" s="154">
        <v>0.46</v>
      </c>
      <c r="P54" s="154">
        <v>0.2</v>
      </c>
      <c r="Q54" s="155"/>
      <c r="R54" s="159">
        <v>1.5</v>
      </c>
      <c r="S54" s="170">
        <v>70</v>
      </c>
      <c r="T54" s="170">
        <v>75</v>
      </c>
      <c r="U54" s="209"/>
      <c r="X54" s="32"/>
      <c r="Y54" s="32"/>
      <c r="Z54" s="221"/>
      <c r="AA54" s="222"/>
      <c r="AB54" s="221"/>
      <c r="AC54" s="222"/>
      <c r="AD54" s="223"/>
      <c r="AE54" s="221"/>
      <c r="AF54" s="224"/>
      <c r="AG54"/>
      <c r="AH54"/>
      <c r="AI54"/>
      <c r="AJ54"/>
      <c r="AK54"/>
      <c r="AL54"/>
      <c r="AM54"/>
    </row>
    <row r="55" spans="2:39" x14ac:dyDescent="0.2">
      <c r="B55" s="118">
        <v>45855</v>
      </c>
      <c r="C55" s="118">
        <v>45874</v>
      </c>
      <c r="D55" s="152" t="s">
        <v>10</v>
      </c>
      <c r="E55" s="156">
        <v>5</v>
      </c>
      <c r="F55" s="157"/>
      <c r="G55" s="156">
        <v>2</v>
      </c>
      <c r="H55" s="154">
        <v>7.62</v>
      </c>
      <c r="I55" s="153"/>
      <c r="J55" s="201">
        <v>2</v>
      </c>
      <c r="K55" s="155" t="s">
        <v>10</v>
      </c>
      <c r="L55" s="156">
        <v>5</v>
      </c>
      <c r="M55" s="157"/>
      <c r="N55" s="156">
        <v>5.6</v>
      </c>
      <c r="O55" s="154">
        <v>0.59</v>
      </c>
      <c r="P55" s="154">
        <v>0.2</v>
      </c>
      <c r="Q55" s="155"/>
      <c r="R55" s="159">
        <v>1.8</v>
      </c>
      <c r="S55" s="170">
        <v>94</v>
      </c>
      <c r="T55" s="170">
        <v>94</v>
      </c>
      <c r="U55" s="209"/>
      <c r="X55" s="26"/>
      <c r="Y55" s="26"/>
      <c r="Z55" s="221"/>
      <c r="AA55" s="222"/>
      <c r="AB55" s="221"/>
      <c r="AC55" s="222"/>
      <c r="AD55" s="223"/>
      <c r="AE55" s="221"/>
      <c r="AF55" s="224"/>
      <c r="AG55"/>
      <c r="AH55"/>
      <c r="AI55"/>
      <c r="AJ55"/>
      <c r="AK55"/>
      <c r="AL55"/>
      <c r="AM55"/>
    </row>
    <row r="56" spans="2:39" x14ac:dyDescent="0.2">
      <c r="B56" s="118">
        <v>45889</v>
      </c>
      <c r="C56" s="118">
        <v>45901</v>
      </c>
      <c r="D56" s="152" t="s">
        <v>10</v>
      </c>
      <c r="E56" s="156">
        <v>5</v>
      </c>
      <c r="F56" s="157"/>
      <c r="G56" s="156">
        <v>3</v>
      </c>
      <c r="H56" s="154">
        <v>7.7</v>
      </c>
      <c r="I56" s="153"/>
      <c r="J56" s="169">
        <v>2</v>
      </c>
      <c r="K56" s="155" t="s">
        <v>10</v>
      </c>
      <c r="L56" s="156">
        <v>5</v>
      </c>
      <c r="M56" s="157"/>
      <c r="N56" s="156">
        <v>6.3</v>
      </c>
      <c r="O56" s="154">
        <v>0.38</v>
      </c>
      <c r="P56" s="154">
        <v>0.2</v>
      </c>
      <c r="Q56" s="155"/>
      <c r="R56" s="159">
        <v>1.3</v>
      </c>
      <c r="S56" s="170">
        <v>74</v>
      </c>
      <c r="T56" s="170">
        <v>78</v>
      </c>
      <c r="U56" s="209"/>
      <c r="X56" s="30"/>
      <c r="Y56" s="30"/>
      <c r="Z56" s="221"/>
      <c r="AA56" s="222"/>
      <c r="AB56" s="221"/>
      <c r="AC56" s="222"/>
      <c r="AD56" s="223"/>
      <c r="AE56" s="221"/>
      <c r="AF56" s="224"/>
      <c r="AG56"/>
      <c r="AH56"/>
      <c r="AI56"/>
      <c r="AJ56"/>
      <c r="AK56"/>
      <c r="AL56"/>
      <c r="AM56"/>
    </row>
    <row r="57" spans="2:39" x14ac:dyDescent="0.2">
      <c r="B57" s="118">
        <v>45909</v>
      </c>
      <c r="C57" s="118">
        <v>45923</v>
      </c>
      <c r="D57" s="152"/>
      <c r="E57" s="156">
        <v>6</v>
      </c>
      <c r="F57" s="153"/>
      <c r="G57" s="156">
        <v>5</v>
      </c>
      <c r="H57" s="195">
        <v>8.6199999999999992</v>
      </c>
      <c r="I57" s="153"/>
      <c r="J57" s="169">
        <v>6</v>
      </c>
      <c r="K57" s="155" t="s">
        <v>10</v>
      </c>
      <c r="L57" s="156">
        <v>5</v>
      </c>
      <c r="M57" s="157"/>
      <c r="N57" s="156">
        <v>4</v>
      </c>
      <c r="O57" s="154">
        <v>0.49</v>
      </c>
      <c r="P57" s="154">
        <v>0.2</v>
      </c>
      <c r="Q57" s="155" t="s">
        <v>10</v>
      </c>
      <c r="R57" s="159">
        <v>0.5</v>
      </c>
      <c r="S57" s="170">
        <v>72</v>
      </c>
      <c r="T57" s="170">
        <v>76</v>
      </c>
      <c r="U57" s="209"/>
      <c r="X57" s="30"/>
      <c r="Y57" s="30"/>
      <c r="Z57" s="221"/>
      <c r="AA57" s="222"/>
      <c r="AB57" s="221"/>
      <c r="AC57" s="222"/>
      <c r="AD57" s="223"/>
      <c r="AE57" s="221"/>
      <c r="AF57" s="224"/>
      <c r="AG57"/>
      <c r="AH57"/>
      <c r="AI57"/>
      <c r="AJ57"/>
      <c r="AK57"/>
      <c r="AL57"/>
      <c r="AM57"/>
    </row>
    <row r="58" spans="2:39" x14ac:dyDescent="0.2">
      <c r="B58" s="118">
        <v>45951</v>
      </c>
      <c r="C58" s="118">
        <v>45965</v>
      </c>
      <c r="D58" s="152" t="s">
        <v>10</v>
      </c>
      <c r="E58" s="156">
        <v>5</v>
      </c>
      <c r="F58" s="157"/>
      <c r="G58" s="156">
        <v>7</v>
      </c>
      <c r="H58" s="154">
        <v>7.34</v>
      </c>
      <c r="I58" s="157"/>
      <c r="J58" s="169">
        <v>38</v>
      </c>
      <c r="K58" s="155" t="s">
        <v>10</v>
      </c>
      <c r="L58" s="156">
        <v>5</v>
      </c>
      <c r="M58" s="157"/>
      <c r="N58" s="156">
        <v>7.8</v>
      </c>
      <c r="O58" s="154">
        <v>1.5</v>
      </c>
      <c r="P58" s="154">
        <v>0.21</v>
      </c>
      <c r="Q58" s="155" t="s">
        <v>10</v>
      </c>
      <c r="R58" s="159">
        <v>2.4</v>
      </c>
      <c r="S58" s="170">
        <v>69</v>
      </c>
      <c r="T58" s="170">
        <v>74</v>
      </c>
      <c r="U58" s="209"/>
      <c r="X58" s="30"/>
      <c r="Y58" s="30"/>
      <c r="Z58" s="221"/>
      <c r="AA58" s="222"/>
      <c r="AB58" s="221"/>
      <c r="AC58" s="222"/>
      <c r="AD58" s="223"/>
      <c r="AE58" s="221"/>
      <c r="AF58" s="224"/>
      <c r="AG58"/>
      <c r="AH58"/>
      <c r="AI58"/>
      <c r="AJ58"/>
      <c r="AK58"/>
      <c r="AL58"/>
      <c r="AM58"/>
    </row>
    <row r="59" spans="2:39" x14ac:dyDescent="0.2">
      <c r="B59" s="118">
        <v>45980</v>
      </c>
      <c r="C59" s="118">
        <v>45992</v>
      </c>
      <c r="D59" s="152" t="s">
        <v>10</v>
      </c>
      <c r="E59" s="156">
        <v>5</v>
      </c>
      <c r="F59" s="153"/>
      <c r="G59" s="156">
        <v>3</v>
      </c>
      <c r="H59" s="154">
        <v>7.62</v>
      </c>
      <c r="I59" s="153"/>
      <c r="J59" s="169">
        <v>14</v>
      </c>
      <c r="K59" s="155" t="s">
        <v>10</v>
      </c>
      <c r="L59" s="156">
        <v>5</v>
      </c>
      <c r="M59" s="153"/>
      <c r="N59" s="156">
        <v>7.2</v>
      </c>
      <c r="O59" s="154">
        <v>1.5</v>
      </c>
      <c r="P59" s="154">
        <v>0.21</v>
      </c>
      <c r="Q59" s="155"/>
      <c r="R59" s="159">
        <v>3.2</v>
      </c>
      <c r="S59" s="170">
        <v>63</v>
      </c>
      <c r="T59" s="170">
        <v>81</v>
      </c>
      <c r="U59" s="209"/>
      <c r="X59" s="30"/>
      <c r="Y59" s="30"/>
      <c r="Z59" s="221"/>
      <c r="AA59" s="222"/>
      <c r="AB59" s="221"/>
      <c r="AC59" s="222"/>
      <c r="AD59" s="223"/>
      <c r="AE59" s="221"/>
      <c r="AF59" s="224"/>
      <c r="AG59"/>
      <c r="AH59"/>
      <c r="AI59"/>
      <c r="AJ59"/>
      <c r="AK59"/>
      <c r="AL59"/>
      <c r="AM59"/>
    </row>
    <row r="60" spans="2:39" x14ac:dyDescent="0.2">
      <c r="B60" s="118">
        <v>46001</v>
      </c>
      <c r="C60" s="118">
        <v>46013</v>
      </c>
      <c r="D60" s="152" t="s">
        <v>10</v>
      </c>
      <c r="E60" s="156">
        <v>5</v>
      </c>
      <c r="F60" s="153"/>
      <c r="G60" s="156">
        <v>4</v>
      </c>
      <c r="H60" s="154">
        <v>7.64</v>
      </c>
      <c r="I60" s="153"/>
      <c r="J60" s="169">
        <v>19</v>
      </c>
      <c r="K60" s="155" t="s">
        <v>10</v>
      </c>
      <c r="L60" s="156">
        <v>5</v>
      </c>
      <c r="M60" s="153"/>
      <c r="N60" s="156">
        <v>5</v>
      </c>
      <c r="O60" s="154">
        <v>1.7</v>
      </c>
      <c r="P60" s="154">
        <v>0.2</v>
      </c>
      <c r="Q60" s="155" t="s">
        <v>10</v>
      </c>
      <c r="R60" s="159">
        <v>2.4</v>
      </c>
      <c r="S60" s="170">
        <v>59.9</v>
      </c>
      <c r="T60" s="170">
        <v>78.099999999999994</v>
      </c>
      <c r="U60" s="209"/>
      <c r="X60" s="30"/>
      <c r="Y60" s="30"/>
      <c r="Z60" s="221"/>
      <c r="AA60" s="222"/>
      <c r="AB60" s="221"/>
      <c r="AC60" s="222"/>
      <c r="AD60" s="223"/>
      <c r="AE60" s="221"/>
      <c r="AF60" s="224"/>
      <c r="AG60"/>
      <c r="AH60"/>
      <c r="AI60"/>
      <c r="AJ60"/>
      <c r="AK60"/>
      <c r="AL60"/>
      <c r="AM60"/>
    </row>
    <row r="61" spans="2:39" x14ac:dyDescent="0.2">
      <c r="B61" s="118">
        <v>46042</v>
      </c>
      <c r="C61" s="118">
        <v>46057</v>
      </c>
      <c r="D61" s="152"/>
      <c r="E61" s="156">
        <v>8</v>
      </c>
      <c r="F61" s="157"/>
      <c r="G61" s="156">
        <v>21</v>
      </c>
      <c r="H61" s="154">
        <v>9.19</v>
      </c>
      <c r="I61" s="157"/>
      <c r="J61" s="169">
        <v>16000</v>
      </c>
      <c r="K61" s="155" t="s">
        <v>10</v>
      </c>
      <c r="L61" s="156">
        <v>5</v>
      </c>
      <c r="M61" s="157"/>
      <c r="N61" s="156">
        <v>6.1</v>
      </c>
      <c r="O61" s="154">
        <v>2.2999999999999998</v>
      </c>
      <c r="P61" s="154">
        <v>0.4</v>
      </c>
      <c r="Q61" s="155"/>
      <c r="R61" s="159">
        <v>1.5</v>
      </c>
      <c r="S61" s="170">
        <v>47.4</v>
      </c>
      <c r="T61" s="170">
        <v>66.599999999999994</v>
      </c>
      <c r="U61" s="209"/>
      <c r="X61" s="30"/>
      <c r="Y61" s="30"/>
      <c r="Z61" s="221"/>
      <c r="AA61" s="222"/>
      <c r="AB61" s="221"/>
      <c r="AC61" s="222"/>
      <c r="AD61" s="223"/>
      <c r="AE61" s="221"/>
      <c r="AF61" s="224"/>
      <c r="AG61"/>
      <c r="AH61"/>
      <c r="AI61"/>
      <c r="AJ61"/>
      <c r="AK61"/>
      <c r="AL61"/>
      <c r="AM61"/>
    </row>
    <row r="62" spans="2:39" x14ac:dyDescent="0.2">
      <c r="B62" s="118">
        <v>46064</v>
      </c>
      <c r="C62" s="118">
        <v>46076</v>
      </c>
      <c r="D62" s="152"/>
      <c r="E62" s="156">
        <v>6</v>
      </c>
      <c r="F62" s="157"/>
      <c r="G62" s="156">
        <v>17</v>
      </c>
      <c r="H62" s="154">
        <v>9.39</v>
      </c>
      <c r="I62" s="157"/>
      <c r="J62" s="156">
        <v>28</v>
      </c>
      <c r="K62" s="155" t="s">
        <v>10</v>
      </c>
      <c r="L62" s="156">
        <v>5</v>
      </c>
      <c r="M62" s="157"/>
      <c r="N62" s="156">
        <v>3.5</v>
      </c>
      <c r="O62" s="154">
        <v>1.3</v>
      </c>
      <c r="P62" s="154">
        <v>0.2</v>
      </c>
      <c r="Q62" s="155" t="s">
        <v>10</v>
      </c>
      <c r="R62" s="159">
        <v>0.5</v>
      </c>
      <c r="S62" s="170">
        <v>54.5</v>
      </c>
      <c r="T62" s="170">
        <v>73.5</v>
      </c>
      <c r="U62" s="209"/>
      <c r="X62" s="30"/>
      <c r="Y62" s="30"/>
      <c r="Z62" s="221"/>
      <c r="AA62" s="222"/>
      <c r="AB62" s="221"/>
      <c r="AC62" s="222"/>
      <c r="AD62" s="223"/>
      <c r="AE62" s="221"/>
      <c r="AF62" s="224"/>
      <c r="AG62"/>
      <c r="AH62"/>
      <c r="AI62"/>
      <c r="AJ62"/>
      <c r="AK62"/>
      <c r="AL62"/>
      <c r="AM62"/>
    </row>
    <row r="63" spans="2:39" x14ac:dyDescent="0.2">
      <c r="B63" s="118">
        <v>46106</v>
      </c>
      <c r="C63" s="118">
        <v>46121</v>
      </c>
      <c r="D63" s="152" t="s">
        <v>10</v>
      </c>
      <c r="E63" s="156">
        <v>5</v>
      </c>
      <c r="F63" s="153"/>
      <c r="G63" s="156">
        <v>14</v>
      </c>
      <c r="H63" s="154">
        <v>8.01</v>
      </c>
      <c r="I63" s="153"/>
      <c r="J63" s="156">
        <v>57</v>
      </c>
      <c r="K63" s="155" t="s">
        <v>10</v>
      </c>
      <c r="L63" s="156">
        <v>5</v>
      </c>
      <c r="M63" s="153"/>
      <c r="N63" s="156">
        <v>4.5</v>
      </c>
      <c r="O63" s="154">
        <v>1.6</v>
      </c>
      <c r="P63" s="154">
        <v>0.23</v>
      </c>
      <c r="Q63" s="155"/>
      <c r="R63" s="159">
        <v>0.7</v>
      </c>
      <c r="S63" s="170">
        <v>58.3</v>
      </c>
      <c r="T63" s="170">
        <v>75.400000000000006</v>
      </c>
      <c r="U63" s="209"/>
      <c r="X63" s="30"/>
      <c r="Y63" s="30"/>
      <c r="Z63" s="221"/>
      <c r="AA63" s="222"/>
      <c r="AB63" s="221"/>
      <c r="AC63" s="222"/>
      <c r="AD63" s="223"/>
      <c r="AE63" s="221"/>
      <c r="AF63" s="224"/>
      <c r="AG63"/>
      <c r="AH63"/>
      <c r="AI63"/>
      <c r="AJ63"/>
      <c r="AK63"/>
      <c r="AL63"/>
      <c r="AM63"/>
    </row>
    <row r="64" spans="2:39" x14ac:dyDescent="0.2">
      <c r="B64" s="118"/>
      <c r="C64" s="118"/>
      <c r="D64" s="152"/>
      <c r="E64" s="156"/>
      <c r="F64" s="153"/>
      <c r="G64" s="156"/>
      <c r="H64" s="154"/>
      <c r="I64" s="157"/>
      <c r="J64" s="156"/>
      <c r="K64" s="155"/>
      <c r="L64" s="156"/>
      <c r="M64" s="153"/>
      <c r="N64" s="156"/>
      <c r="O64" s="154"/>
      <c r="P64" s="154"/>
      <c r="Q64" s="155"/>
      <c r="R64" s="159"/>
      <c r="S64" s="170"/>
      <c r="T64" s="170"/>
      <c r="U64" s="209"/>
      <c r="X64" s="30"/>
      <c r="Y64" s="30"/>
      <c r="Z64" s="221"/>
      <c r="AA64" s="222"/>
      <c r="AB64" s="221"/>
      <c r="AC64" s="222"/>
      <c r="AD64" s="223"/>
      <c r="AE64" s="221"/>
      <c r="AF64" s="224"/>
      <c r="AG64"/>
      <c r="AH64"/>
      <c r="AI64"/>
      <c r="AJ64"/>
      <c r="AK64"/>
      <c r="AL64"/>
      <c r="AM64"/>
    </row>
    <row r="65" spans="2:39" x14ac:dyDescent="0.2">
      <c r="B65" s="118"/>
      <c r="C65" s="118"/>
      <c r="D65" s="152"/>
      <c r="E65" s="156"/>
      <c r="F65" s="157"/>
      <c r="G65" s="156"/>
      <c r="H65" s="154"/>
      <c r="I65" s="157"/>
      <c r="J65" s="156"/>
      <c r="K65" s="153"/>
      <c r="L65" s="156"/>
      <c r="M65" s="157"/>
      <c r="N65" s="156"/>
      <c r="O65" s="154"/>
      <c r="P65" s="154"/>
      <c r="Q65" s="155"/>
      <c r="R65" s="159"/>
      <c r="S65" s="170"/>
      <c r="T65" s="170"/>
      <c r="U65" s="209"/>
      <c r="X65" s="30"/>
      <c r="Y65" s="30"/>
      <c r="Z65" s="221"/>
      <c r="AA65" s="222"/>
      <c r="AB65" s="221"/>
      <c r="AC65" s="222"/>
      <c r="AD65" s="223"/>
      <c r="AE65" s="221"/>
      <c r="AF65" s="224"/>
      <c r="AG65"/>
      <c r="AH65"/>
      <c r="AI65"/>
      <c r="AJ65"/>
      <c r="AK65"/>
      <c r="AL65"/>
      <c r="AM65"/>
    </row>
    <row r="66" spans="2:39" x14ac:dyDescent="0.2">
      <c r="B66" s="118"/>
      <c r="C66" s="118"/>
      <c r="D66" s="152"/>
      <c r="E66" s="156"/>
      <c r="F66" s="157"/>
      <c r="G66" s="156"/>
      <c r="H66" s="154"/>
      <c r="I66" s="157"/>
      <c r="J66" s="156"/>
      <c r="K66" s="153"/>
      <c r="L66" s="156"/>
      <c r="M66" s="157"/>
      <c r="N66" s="156"/>
      <c r="O66" s="154"/>
      <c r="P66" s="154"/>
      <c r="Q66" s="155"/>
      <c r="R66" s="159"/>
      <c r="S66" s="170"/>
      <c r="T66" s="170"/>
      <c r="U66" s="209"/>
      <c r="X66" s="30"/>
      <c r="Y66" s="30"/>
      <c r="Z66" s="221"/>
      <c r="AA66" s="222"/>
      <c r="AB66" s="221"/>
      <c r="AC66" s="222"/>
      <c r="AD66" s="223"/>
      <c r="AE66" s="221"/>
      <c r="AF66" s="224"/>
      <c r="AG66"/>
      <c r="AH66"/>
      <c r="AI66"/>
      <c r="AJ66"/>
      <c r="AK66"/>
      <c r="AL66"/>
      <c r="AM66"/>
    </row>
    <row r="67" spans="2:39" x14ac:dyDescent="0.2">
      <c r="B67" s="118"/>
      <c r="C67" s="118"/>
      <c r="D67" s="152"/>
      <c r="E67" s="156"/>
      <c r="F67" s="157"/>
      <c r="G67" s="156"/>
      <c r="H67" s="154"/>
      <c r="I67" s="157"/>
      <c r="J67" s="156"/>
      <c r="K67" s="153"/>
      <c r="L67" s="156"/>
      <c r="M67" s="157"/>
      <c r="N67" s="156"/>
      <c r="O67" s="154"/>
      <c r="P67" s="154"/>
      <c r="Q67" s="155"/>
      <c r="R67" s="159"/>
      <c r="S67" s="170"/>
      <c r="T67" s="170"/>
      <c r="U67" s="209"/>
      <c r="X67" s="30"/>
      <c r="Y67" s="30"/>
      <c r="Z67" s="221"/>
      <c r="AA67" s="222"/>
      <c r="AB67" s="221"/>
      <c r="AC67" s="222"/>
      <c r="AD67" s="223"/>
      <c r="AE67" s="221"/>
      <c r="AF67" s="224"/>
      <c r="AG67"/>
      <c r="AH67"/>
      <c r="AI67"/>
      <c r="AJ67"/>
      <c r="AK67"/>
      <c r="AL67"/>
      <c r="AM67"/>
    </row>
    <row r="68" spans="2:39" x14ac:dyDescent="0.2">
      <c r="B68" s="118"/>
      <c r="C68" s="118"/>
      <c r="D68" s="225"/>
      <c r="E68" s="156"/>
      <c r="F68" s="157"/>
      <c r="G68" s="156"/>
      <c r="H68" s="154"/>
      <c r="I68" s="157"/>
      <c r="J68" s="156"/>
      <c r="K68" s="153"/>
      <c r="L68" s="156"/>
      <c r="M68" s="157"/>
      <c r="N68" s="156"/>
      <c r="O68" s="154"/>
      <c r="P68" s="154"/>
      <c r="Q68" s="155"/>
      <c r="R68" s="226"/>
      <c r="S68" s="170"/>
      <c r="T68" s="170"/>
      <c r="U68" s="209"/>
      <c r="X68" s="30"/>
      <c r="Y68" s="30"/>
      <c r="Z68" s="221"/>
      <c r="AA68" s="222"/>
      <c r="AB68" s="221"/>
      <c r="AC68" s="222"/>
      <c r="AD68" s="223"/>
      <c r="AE68" s="221"/>
      <c r="AF68" s="224"/>
      <c r="AG68"/>
      <c r="AH68"/>
      <c r="AI68"/>
      <c r="AJ68"/>
      <c r="AK68"/>
      <c r="AL68"/>
      <c r="AM68"/>
    </row>
    <row r="69" spans="2:39" x14ac:dyDescent="0.2">
      <c r="B69" s="118"/>
      <c r="C69" s="118"/>
      <c r="D69" s="152"/>
      <c r="E69" s="156"/>
      <c r="F69" s="157"/>
      <c r="G69" s="156"/>
      <c r="H69" s="154"/>
      <c r="I69" s="157"/>
      <c r="J69" s="156"/>
      <c r="K69" s="153"/>
      <c r="L69" s="156"/>
      <c r="M69" s="157"/>
      <c r="N69" s="156"/>
      <c r="O69" s="154"/>
      <c r="P69" s="154"/>
      <c r="Q69" s="155"/>
      <c r="R69" s="159"/>
      <c r="S69" s="170"/>
      <c r="T69" s="170"/>
      <c r="U69" s="209"/>
      <c r="X69" s="34"/>
      <c r="Y69" s="34"/>
      <c r="Z69" s="221"/>
      <c r="AA69" s="222"/>
      <c r="AB69" s="221"/>
      <c r="AC69" s="222"/>
      <c r="AD69" s="223"/>
      <c r="AE69" s="221"/>
      <c r="AF69" s="224"/>
      <c r="AG69"/>
      <c r="AH69"/>
      <c r="AI69"/>
      <c r="AJ69"/>
      <c r="AK69"/>
      <c r="AL69"/>
      <c r="AM69"/>
    </row>
    <row r="70" spans="2:39" x14ac:dyDescent="0.2">
      <c r="B70" s="118"/>
      <c r="C70" s="118"/>
      <c r="D70" s="152"/>
      <c r="E70" s="156"/>
      <c r="F70" s="157"/>
      <c r="G70" s="156"/>
      <c r="H70" s="154"/>
      <c r="I70" s="157"/>
      <c r="J70" s="156"/>
      <c r="K70" s="153"/>
      <c r="L70" s="156"/>
      <c r="M70" s="157"/>
      <c r="N70" s="156"/>
      <c r="O70" s="154"/>
      <c r="P70" s="154"/>
      <c r="Q70" s="155"/>
      <c r="R70" s="159"/>
      <c r="S70" s="170"/>
      <c r="T70" s="170"/>
      <c r="U70" s="209"/>
      <c r="X70" s="30"/>
      <c r="Y70" s="30"/>
      <c r="Z70" s="173"/>
      <c r="AA70" s="227"/>
      <c r="AB70" s="221"/>
      <c r="AC70" s="222"/>
      <c r="AD70" s="228"/>
      <c r="AE70" s="229"/>
      <c r="AF70" s="230"/>
      <c r="AG70"/>
      <c r="AH70"/>
      <c r="AI70"/>
      <c r="AJ70"/>
      <c r="AK70"/>
      <c r="AL70"/>
      <c r="AM70"/>
    </row>
    <row r="71" spans="2:39" ht="13.5" thickBot="1" x14ac:dyDescent="0.25">
      <c r="B71" s="120"/>
      <c r="C71" s="120"/>
      <c r="D71" s="231"/>
      <c r="E71" s="203"/>
      <c r="F71" s="204"/>
      <c r="G71" s="203"/>
      <c r="H71" s="205"/>
      <c r="I71" s="204"/>
      <c r="J71" s="203"/>
      <c r="K71" s="206"/>
      <c r="L71" s="203"/>
      <c r="M71" s="204"/>
      <c r="N71" s="203"/>
      <c r="O71" s="205"/>
      <c r="P71" s="205"/>
      <c r="Q71" s="202"/>
      <c r="R71" s="207"/>
      <c r="S71" s="170"/>
      <c r="T71" s="170"/>
      <c r="U71" s="209"/>
      <c r="X71" s="51"/>
      <c r="Y71" s="51"/>
      <c r="Z71" s="232"/>
      <c r="AA71" s="233"/>
      <c r="AB71" s="234"/>
      <c r="AC71" s="235"/>
      <c r="AD71" s="236"/>
      <c r="AE71" s="237"/>
      <c r="AF71" s="238"/>
      <c r="AG71"/>
      <c r="AH71"/>
      <c r="AI71"/>
      <c r="AJ71"/>
      <c r="AK71"/>
      <c r="AL71"/>
      <c r="AM71"/>
    </row>
    <row r="72" spans="2:39" s="2" customFormat="1" ht="12.75" customHeight="1" x14ac:dyDescent="0.2">
      <c r="C72" s="44"/>
    </row>
    <row r="73" spans="2:39" x14ac:dyDescent="0.2"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2:39" s="2" customFormat="1" ht="13.5" customHeight="1" thickBot="1" x14ac:dyDescent="0.25">
      <c r="B74" s="209"/>
      <c r="C74" s="209"/>
      <c r="D74" s="209"/>
      <c r="E74" s="209"/>
      <c r="F74" s="380"/>
      <c r="G74" s="380"/>
      <c r="H74" s="209"/>
      <c r="I74" s="380"/>
      <c r="J74" s="380"/>
      <c r="K74" s="380"/>
      <c r="L74" s="380"/>
      <c r="M74" s="380"/>
      <c r="N74" s="380"/>
      <c r="O74" s="209"/>
      <c r="P74" s="209"/>
      <c r="Q74" s="380"/>
      <c r="R74" s="380"/>
      <c r="S74" s="209"/>
      <c r="T74" s="209"/>
    </row>
    <row r="75" spans="2:39" s="2" customFormat="1" ht="12.75" customHeight="1" x14ac:dyDescent="0.2">
      <c r="B75" s="298" t="s">
        <v>11</v>
      </c>
      <c r="C75" s="299"/>
      <c r="D75" s="300">
        <f>COUNT(E52:E71)</f>
        <v>12</v>
      </c>
      <c r="E75" s="301"/>
      <c r="F75" s="302">
        <f>COUNT(G52:G71)</f>
        <v>12</v>
      </c>
      <c r="G75" s="301">
        <f>COUNT(G52:G68)</f>
        <v>12</v>
      </c>
      <c r="H75" s="16">
        <f>COUNT(H52:H71)</f>
        <v>12</v>
      </c>
      <c r="I75" s="302">
        <f>COUNT(J52:J71)</f>
        <v>11</v>
      </c>
      <c r="J75" s="301"/>
      <c r="K75" s="302">
        <f>COUNT(L52:L71)</f>
        <v>12</v>
      </c>
      <c r="L75" s="301"/>
      <c r="M75" s="302">
        <f>COUNT(N52:N71)</f>
        <v>12</v>
      </c>
      <c r="N75" s="301"/>
      <c r="O75" s="16">
        <f>COUNT(O52:O71)</f>
        <v>12</v>
      </c>
      <c r="P75" s="16">
        <f>COUNT(P52:P71)</f>
        <v>12</v>
      </c>
      <c r="Q75" s="302">
        <f>COUNT(R52:R71)</f>
        <v>12</v>
      </c>
      <c r="R75" s="311"/>
      <c r="S75" s="2">
        <f>COUNT(S52:S71)</f>
        <v>11</v>
      </c>
      <c r="T75" s="2">
        <f>COUNT(T52:T71)</f>
        <v>10</v>
      </c>
    </row>
    <row r="76" spans="2:39" s="2" customFormat="1" ht="12.75" customHeight="1" x14ac:dyDescent="0.2">
      <c r="B76" s="24"/>
      <c r="C76" s="25"/>
      <c r="D76" s="307"/>
      <c r="E76" s="308"/>
      <c r="F76" s="8"/>
      <c r="G76" s="9"/>
      <c r="H76" s="10"/>
      <c r="I76" s="309"/>
      <c r="J76" s="308"/>
      <c r="K76" s="309"/>
      <c r="L76" s="308"/>
      <c r="M76" s="309"/>
      <c r="N76" s="308"/>
      <c r="O76" s="10"/>
      <c r="P76" s="10"/>
      <c r="Q76" s="309"/>
      <c r="R76" s="310"/>
      <c r="S76" s="81"/>
      <c r="T76" s="81"/>
    </row>
    <row r="77" spans="2:39" s="2" customFormat="1" ht="12.75" customHeight="1" x14ac:dyDescent="0.2">
      <c r="B77" s="303" t="s">
        <v>12</v>
      </c>
      <c r="C77" s="304"/>
      <c r="D77" s="210" t="s">
        <v>10</v>
      </c>
      <c r="E77" s="12">
        <f>MIN(E52:E71)</f>
        <v>5</v>
      </c>
      <c r="F77" s="209"/>
      <c r="G77" s="12">
        <f>MIN(G52:G68)</f>
        <v>2</v>
      </c>
      <c r="H77" s="13">
        <f>MIN(H52:H68)</f>
        <v>7.34</v>
      </c>
      <c r="I77" s="305">
        <f>MIN(J52:J68)</f>
        <v>2</v>
      </c>
      <c r="J77" s="324"/>
      <c r="K77" s="209" t="s">
        <v>10</v>
      </c>
      <c r="L77" s="12">
        <f>MIN(L52:L68)</f>
        <v>5</v>
      </c>
      <c r="M77" s="12" t="s">
        <v>10</v>
      </c>
      <c r="N77" s="13">
        <f>MIN(N52:N68)</f>
        <v>3.5</v>
      </c>
      <c r="O77" s="13">
        <f>MIN(O52:O68)</f>
        <v>0.38</v>
      </c>
      <c r="P77" s="13">
        <f>MIN(P52:P68)</f>
        <v>0.2</v>
      </c>
      <c r="Q77" s="209" t="s">
        <v>10</v>
      </c>
      <c r="R77" s="17">
        <f>MIN(R52:R68)</f>
        <v>0.5</v>
      </c>
      <c r="S77" s="82">
        <f>MIN(S51:S69)</f>
        <v>47.4</v>
      </c>
      <c r="T77" s="82">
        <f>MIN(T51:T69)</f>
        <v>66.599999999999994</v>
      </c>
    </row>
    <row r="78" spans="2:39" s="2" customFormat="1" ht="13.5" customHeight="1" x14ac:dyDescent="0.2">
      <c r="B78" s="24"/>
      <c r="C78" s="25"/>
      <c r="D78" s="307"/>
      <c r="E78" s="308"/>
      <c r="F78" s="8"/>
      <c r="G78" s="9"/>
      <c r="H78" s="10"/>
      <c r="I78" s="309"/>
      <c r="J78" s="308"/>
      <c r="K78" s="309"/>
      <c r="L78" s="308"/>
      <c r="M78" s="309"/>
      <c r="N78" s="308"/>
      <c r="O78" s="10"/>
      <c r="P78" s="10"/>
      <c r="Q78" s="309"/>
      <c r="R78" s="310"/>
      <c r="S78" s="81"/>
      <c r="T78" s="81"/>
    </row>
    <row r="79" spans="2:39" s="2" customFormat="1" ht="12.75" customHeight="1" x14ac:dyDescent="0.2">
      <c r="B79" s="303" t="s">
        <v>13</v>
      </c>
      <c r="C79" s="304"/>
      <c r="D79" s="376">
        <f>SUM(E52:E71)/D75</f>
        <v>5.416666666666667</v>
      </c>
      <c r="E79" s="377">
        <f>SUM(E52:E74)/9</f>
        <v>7.2222222222222223</v>
      </c>
      <c r="F79" s="378">
        <f>SUM(G52:G68)/F75</f>
        <v>7.5</v>
      </c>
      <c r="G79" s="377"/>
      <c r="H79" s="167">
        <f>SUM(H52:H68)/H75</f>
        <v>7.9983333333333322</v>
      </c>
      <c r="I79" s="378">
        <f>SUM(J52:J68)/I75</f>
        <v>1483.909090909091</v>
      </c>
      <c r="J79" s="377"/>
      <c r="K79" s="378">
        <f>SUM(L52:L68)/K75</f>
        <v>5</v>
      </c>
      <c r="L79" s="377">
        <f>SUM(L52:L74)/9</f>
        <v>6.666666666666667</v>
      </c>
      <c r="M79" s="378">
        <f>SUM(N52:N68)/M75</f>
        <v>5.541666666666667</v>
      </c>
      <c r="N79" s="377"/>
      <c r="O79" s="167">
        <f>SUM(O52:O68)/O75</f>
        <v>1.0683333333333334</v>
      </c>
      <c r="P79" s="167">
        <f>SUM(P52:P68)/P75</f>
        <v>0.22916666666666666</v>
      </c>
      <c r="Q79" s="378">
        <f>SUM(R52:R68)/Q75</f>
        <v>1.5083333333333331</v>
      </c>
      <c r="R79" s="379"/>
      <c r="S79" s="212">
        <f>SUM(S51:S69)/S75</f>
        <v>65.918181818181807</v>
      </c>
      <c r="T79" s="212">
        <f>SUM(T51:T69)/T75</f>
        <v>77.16</v>
      </c>
    </row>
    <row r="80" spans="2:39" s="2" customFormat="1" x14ac:dyDescent="0.2">
      <c r="B80" s="24"/>
      <c r="C80" s="25"/>
      <c r="D80" s="307"/>
      <c r="E80" s="308"/>
      <c r="F80" s="309"/>
      <c r="G80" s="308"/>
      <c r="H80" s="10"/>
      <c r="I80" s="309"/>
      <c r="J80" s="308"/>
      <c r="K80" s="309"/>
      <c r="L80" s="308"/>
      <c r="M80" s="309"/>
      <c r="N80" s="308"/>
      <c r="O80" s="10"/>
      <c r="P80" s="10"/>
      <c r="Q80" s="309"/>
      <c r="R80" s="310"/>
      <c r="S80" s="81"/>
      <c r="T80" s="81"/>
    </row>
    <row r="81" spans="1:39" s="2" customFormat="1" ht="13.5" customHeight="1" thickBot="1" x14ac:dyDescent="0.25">
      <c r="B81" s="316" t="s">
        <v>14</v>
      </c>
      <c r="C81" s="317"/>
      <c r="D81" s="318">
        <f>MAX(E52:E71)</f>
        <v>8</v>
      </c>
      <c r="E81" s="319"/>
      <c r="F81" s="320">
        <f>MAX(G52:G68)</f>
        <v>21</v>
      </c>
      <c r="G81" s="319"/>
      <c r="H81" s="15">
        <f>MAX(H52:H68)</f>
        <v>9.39</v>
      </c>
      <c r="I81" s="320">
        <f>MAX(J52:J68)</f>
        <v>16000</v>
      </c>
      <c r="J81" s="319"/>
      <c r="K81" s="320">
        <f>MAX(L52:L68)</f>
        <v>5</v>
      </c>
      <c r="L81" s="319"/>
      <c r="M81" s="320">
        <f>MAX(N52:N68)</f>
        <v>7.8</v>
      </c>
      <c r="N81" s="319"/>
      <c r="O81" s="15">
        <f>MAX(O52:O68)</f>
        <v>2.2999999999999998</v>
      </c>
      <c r="P81" s="15">
        <f>MAX(P52:P68)</f>
        <v>0.4</v>
      </c>
      <c r="Q81" s="320">
        <f>MAX(R52:R68)</f>
        <v>3.2</v>
      </c>
      <c r="R81" s="321"/>
      <c r="S81" s="82">
        <f>MAX(S51:S69)</f>
        <v>94</v>
      </c>
      <c r="T81" s="82">
        <f>MAX(T51:T69)</f>
        <v>94</v>
      </c>
    </row>
    <row r="82" spans="1:39" x14ac:dyDescent="0.2"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x14ac:dyDescent="0.2">
      <c r="V83" s="6"/>
      <c r="Z83" s="2"/>
    </row>
    <row r="84" spans="1:39" x14ac:dyDescent="0.2">
      <c r="V84" s="6"/>
      <c r="Z84" s="2"/>
    </row>
    <row r="85" spans="1:39" x14ac:dyDescent="0.2">
      <c r="V85" s="6"/>
    </row>
    <row r="86" spans="1:39" ht="29.25" customHeight="1" x14ac:dyDescent="0.2">
      <c r="Z86" s="2"/>
      <c r="AJ86"/>
      <c r="AK86"/>
      <c r="AL86"/>
      <c r="AM86"/>
    </row>
    <row r="87" spans="1:39" ht="13.5" hidden="1" thickBot="1" x14ac:dyDescent="0.25">
      <c r="A87" s="20" t="s">
        <v>15</v>
      </c>
      <c r="C87" s="38">
        <v>0</v>
      </c>
      <c r="Z87" s="2"/>
      <c r="AJ87"/>
      <c r="AK87"/>
      <c r="AL87"/>
      <c r="AM87"/>
    </row>
    <row r="88" spans="1:39" ht="13.5" hidden="1" thickBot="1" x14ac:dyDescent="0.25">
      <c r="A88" s="20" t="s">
        <v>16</v>
      </c>
      <c r="D88" s="213">
        <f>$X$40*D36</f>
        <v>0</v>
      </c>
      <c r="E88" s="214"/>
      <c r="F88" s="374">
        <f>$X$40*F36</f>
        <v>0</v>
      </c>
      <c r="G88" s="375"/>
      <c r="H88" s="213">
        <f>$X$40*H36</f>
        <v>0</v>
      </c>
      <c r="I88" s="374">
        <f>$X$40*I36</f>
        <v>0</v>
      </c>
      <c r="J88" s="375"/>
      <c r="K88" s="374">
        <f>$X$40*K36</f>
        <v>0</v>
      </c>
      <c r="L88" s="375"/>
      <c r="M88" s="374">
        <f>$X$40*M36</f>
        <v>0</v>
      </c>
      <c r="N88" s="375"/>
      <c r="O88" s="213">
        <f>$X$40*O36</f>
        <v>0</v>
      </c>
      <c r="P88" s="213">
        <f>$X$40*P36</f>
        <v>0</v>
      </c>
      <c r="Q88" s="374">
        <f>$X$40*Q36</f>
        <v>0</v>
      </c>
      <c r="R88" s="375"/>
      <c r="S88" s="239"/>
      <c r="T88" s="239"/>
      <c r="Z88" s="2"/>
      <c r="AJ88"/>
      <c r="AK88"/>
      <c r="AL88"/>
      <c r="AM88"/>
    </row>
  </sheetData>
  <mergeCells count="192">
    <mergeCell ref="O1:P1"/>
    <mergeCell ref="AI1:AJ1"/>
    <mergeCell ref="H3:I3"/>
    <mergeCell ref="AB3:AC3"/>
    <mergeCell ref="H4:I4"/>
    <mergeCell ref="AB4:AC4"/>
    <mergeCell ref="B9:B10"/>
    <mergeCell ref="C9:C10"/>
    <mergeCell ref="D9:R9"/>
    <mergeCell ref="W9:W10"/>
    <mergeCell ref="X9:X10"/>
    <mergeCell ref="AB5:AC5"/>
    <mergeCell ref="H6:I6"/>
    <mergeCell ref="AB6:AC6"/>
    <mergeCell ref="B7:C7"/>
    <mergeCell ref="D8:E8"/>
    <mergeCell ref="F8:G8"/>
    <mergeCell ref="I8:J8"/>
    <mergeCell ref="K8:L8"/>
    <mergeCell ref="M8:N8"/>
    <mergeCell ref="Q8:R8"/>
    <mergeCell ref="Y9:AL9"/>
    <mergeCell ref="D10:E10"/>
    <mergeCell ref="F10:G10"/>
    <mergeCell ref="I10:J10"/>
    <mergeCell ref="K10:L10"/>
    <mergeCell ref="M10:N10"/>
    <mergeCell ref="Q10:R10"/>
    <mergeCell ref="Y10:AL10"/>
    <mergeCell ref="Z8:AA8"/>
    <mergeCell ref="AC8:AD8"/>
    <mergeCell ref="AE8:AF8"/>
    <mergeCell ref="AG8:AH8"/>
    <mergeCell ref="AK8:AL8"/>
    <mergeCell ref="AC31:AD31"/>
    <mergeCell ref="AE31:AF31"/>
    <mergeCell ref="AG31:AH31"/>
    <mergeCell ref="AK31:AL31"/>
    <mergeCell ref="B32:C32"/>
    <mergeCell ref="D32:E32"/>
    <mergeCell ref="F32:G32"/>
    <mergeCell ref="I32:J32"/>
    <mergeCell ref="K32:L32"/>
    <mergeCell ref="M32:N32"/>
    <mergeCell ref="F31:G31"/>
    <mergeCell ref="I31:J31"/>
    <mergeCell ref="K31:L31"/>
    <mergeCell ref="M31:N31"/>
    <mergeCell ref="Q31:R31"/>
    <mergeCell ref="Z31:AA31"/>
    <mergeCell ref="W34:X34"/>
    <mergeCell ref="AC34:AD34"/>
    <mergeCell ref="D35:E35"/>
    <mergeCell ref="I35:J35"/>
    <mergeCell ref="K35:L35"/>
    <mergeCell ref="M35:N35"/>
    <mergeCell ref="Q35:R35"/>
    <mergeCell ref="AC35:AD35"/>
    <mergeCell ref="AK32:AL32"/>
    <mergeCell ref="D33:E33"/>
    <mergeCell ref="I33:J33"/>
    <mergeCell ref="K33:L33"/>
    <mergeCell ref="M33:N33"/>
    <mergeCell ref="Q33:R33"/>
    <mergeCell ref="AC33:AD33"/>
    <mergeCell ref="AE33:AF33"/>
    <mergeCell ref="AG33:AH33"/>
    <mergeCell ref="AK33:AL33"/>
    <mergeCell ref="Q32:R32"/>
    <mergeCell ref="W32:X32"/>
    <mergeCell ref="Z32:AA32"/>
    <mergeCell ref="AC32:AD32"/>
    <mergeCell ref="AE32:AF32"/>
    <mergeCell ref="AG32:AH32"/>
    <mergeCell ref="B36:C36"/>
    <mergeCell ref="D36:E36"/>
    <mergeCell ref="F36:G36"/>
    <mergeCell ref="I36:J36"/>
    <mergeCell ref="K36:L36"/>
    <mergeCell ref="M36:N36"/>
    <mergeCell ref="Q36:R36"/>
    <mergeCell ref="B34:C34"/>
    <mergeCell ref="I34:J34"/>
    <mergeCell ref="W36:X36"/>
    <mergeCell ref="Z36:AA36"/>
    <mergeCell ref="AC36:AD36"/>
    <mergeCell ref="AE36:AF36"/>
    <mergeCell ref="AG36:AH36"/>
    <mergeCell ref="AK36:AL36"/>
    <mergeCell ref="AE35:AF35"/>
    <mergeCell ref="AG35:AH35"/>
    <mergeCell ref="AK35:AL35"/>
    <mergeCell ref="Z37:AA37"/>
    <mergeCell ref="AC37:AD37"/>
    <mergeCell ref="AE37:AF37"/>
    <mergeCell ref="AG37:AH37"/>
    <mergeCell ref="AK37:AL37"/>
    <mergeCell ref="B38:C38"/>
    <mergeCell ref="D38:E38"/>
    <mergeCell ref="F38:G38"/>
    <mergeCell ref="I38:J38"/>
    <mergeCell ref="K38:L38"/>
    <mergeCell ref="D37:E37"/>
    <mergeCell ref="F37:G37"/>
    <mergeCell ref="I37:J37"/>
    <mergeCell ref="K37:L37"/>
    <mergeCell ref="M37:N37"/>
    <mergeCell ref="Q37:R37"/>
    <mergeCell ref="O42:P42"/>
    <mergeCell ref="AK42:AL42"/>
    <mergeCell ref="H44:I44"/>
    <mergeCell ref="H45:I45"/>
    <mergeCell ref="H46:I46"/>
    <mergeCell ref="H47:I47"/>
    <mergeCell ref="AG38:AH38"/>
    <mergeCell ref="AK38:AL38"/>
    <mergeCell ref="Z41:AA41"/>
    <mergeCell ref="AC41:AD41"/>
    <mergeCell ref="AE41:AF41"/>
    <mergeCell ref="AG41:AH41"/>
    <mergeCell ref="AK41:AL41"/>
    <mergeCell ref="M38:N38"/>
    <mergeCell ref="Q38:R38"/>
    <mergeCell ref="W38:X38"/>
    <mergeCell ref="Z38:AA38"/>
    <mergeCell ref="AC38:AD38"/>
    <mergeCell ref="AE38:AF38"/>
    <mergeCell ref="Z49:AA49"/>
    <mergeCell ref="AB49:AC49"/>
    <mergeCell ref="AE49:AF49"/>
    <mergeCell ref="B50:B51"/>
    <mergeCell ref="C50:C51"/>
    <mergeCell ref="D50:R50"/>
    <mergeCell ref="X50:X51"/>
    <mergeCell ref="Y50:Y51"/>
    <mergeCell ref="Z50:AF51"/>
    <mergeCell ref="D51:R51"/>
    <mergeCell ref="D49:E49"/>
    <mergeCell ref="F49:G49"/>
    <mergeCell ref="I49:J49"/>
    <mergeCell ref="K49:L49"/>
    <mergeCell ref="M49:N49"/>
    <mergeCell ref="Q49:R49"/>
    <mergeCell ref="F74:G74"/>
    <mergeCell ref="I74:J74"/>
    <mergeCell ref="K74:L74"/>
    <mergeCell ref="M74:N74"/>
    <mergeCell ref="Q74:R74"/>
    <mergeCell ref="B75:C75"/>
    <mergeCell ref="D75:E75"/>
    <mergeCell ref="F75:G75"/>
    <mergeCell ref="I75:J75"/>
    <mergeCell ref="K75:L75"/>
    <mergeCell ref="B77:C77"/>
    <mergeCell ref="I77:J77"/>
    <mergeCell ref="D78:E78"/>
    <mergeCell ref="I78:J78"/>
    <mergeCell ref="K78:L78"/>
    <mergeCell ref="M78:N78"/>
    <mergeCell ref="M75:N75"/>
    <mergeCell ref="Q75:R75"/>
    <mergeCell ref="D76:E76"/>
    <mergeCell ref="I76:J76"/>
    <mergeCell ref="K76:L76"/>
    <mergeCell ref="M76:N76"/>
    <mergeCell ref="Q76:R76"/>
    <mergeCell ref="D80:E80"/>
    <mergeCell ref="F80:G80"/>
    <mergeCell ref="I80:J80"/>
    <mergeCell ref="K80:L80"/>
    <mergeCell ref="M80:N80"/>
    <mergeCell ref="Q80:R80"/>
    <mergeCell ref="Q78:R78"/>
    <mergeCell ref="B79:C79"/>
    <mergeCell ref="D79:E79"/>
    <mergeCell ref="F79:G79"/>
    <mergeCell ref="I79:J79"/>
    <mergeCell ref="K79:L79"/>
    <mergeCell ref="M79:N79"/>
    <mergeCell ref="Q79:R79"/>
    <mergeCell ref="Q81:R81"/>
    <mergeCell ref="F88:G88"/>
    <mergeCell ref="I88:J88"/>
    <mergeCell ref="K88:L88"/>
    <mergeCell ref="M88:N88"/>
    <mergeCell ref="Q88:R88"/>
    <mergeCell ref="B81:C81"/>
    <mergeCell ref="D81:E81"/>
    <mergeCell ref="F81:G81"/>
    <mergeCell ref="I81:J81"/>
    <mergeCell ref="K81:L81"/>
    <mergeCell ref="M81:N81"/>
  </mergeCells>
  <pageMargins left="0.70866141732283472" right="0.70866141732283472" top="0.74803149606299213" bottom="0.74803149606299213" header="0.31496062992125984" footer="0.31496062992125984"/>
  <pageSetup scale="31" orientation="portrait" r:id="rId1"/>
  <headerFooter>
    <oddHeader>&amp;LLicence Number 1648&amp;C3502 Hobby's Yards Rd, Blayney</oddHeader>
  </headerFooter>
  <colBreaks count="1" manualBreakCount="1">
    <brk id="1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B11B9-D247-42EB-8758-08AA4168BE68}">
  <sheetPr>
    <tabColor rgb="FFFF0000"/>
    <pageSetUpPr fitToPage="1"/>
  </sheetPr>
  <dimension ref="A1:AQ88"/>
  <sheetViews>
    <sheetView tabSelected="1" topLeftCell="A5" zoomScale="85" zoomScaleNormal="85" workbookViewId="0">
      <selection activeCell="J22" sqref="J22"/>
    </sheetView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20" width="5.7109375" style="2" customWidth="1"/>
    <col min="21" max="22" width="2.7109375" style="2" customWidth="1"/>
    <col min="23" max="25" width="13" style="2" customWidth="1"/>
    <col min="26" max="26" width="12.140625" style="2" customWidth="1"/>
    <col min="27" max="27" width="5.7109375" style="6" customWidth="1"/>
    <col min="28" max="28" width="5.7109375" style="2" customWidth="1"/>
    <col min="29" max="29" width="9.85546875" style="2" customWidth="1"/>
    <col min="30" max="30" width="14.140625" style="2" customWidth="1"/>
    <col min="31" max="31" width="13.140625" style="2" customWidth="1"/>
    <col min="32" max="35" width="5.7109375" style="2" customWidth="1"/>
    <col min="36" max="36" width="14.140625" style="2" customWidth="1"/>
    <col min="37" max="37" width="10.7109375" style="2" customWidth="1"/>
    <col min="38" max="38" width="5.7109375" style="2" customWidth="1"/>
    <col min="39" max="39" width="6.5703125" style="2" customWidth="1"/>
    <col min="40" max="40" width="6.7109375" style="2" customWidth="1"/>
  </cols>
  <sheetData>
    <row r="1" spans="1:39" ht="51.75" customHeight="1" x14ac:dyDescent="0.25">
      <c r="D1" s="18" t="s">
        <v>17</v>
      </c>
      <c r="E1" s="18"/>
      <c r="F1" s="5"/>
      <c r="O1" s="279" t="s">
        <v>18</v>
      </c>
      <c r="P1" s="279"/>
      <c r="Q1" s="19"/>
      <c r="R1" s="22"/>
      <c r="S1" s="22"/>
      <c r="T1" s="22"/>
      <c r="Z1" s="18" t="s">
        <v>17</v>
      </c>
      <c r="AA1" s="5"/>
      <c r="AJ1" s="279" t="s">
        <v>18</v>
      </c>
      <c r="AK1" s="279"/>
      <c r="AL1" s="57"/>
      <c r="AM1" s="22"/>
    </row>
    <row r="2" spans="1:39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Z2" s="18" t="s">
        <v>0</v>
      </c>
      <c r="AA2" s="5"/>
      <c r="AJ2" s="57"/>
      <c r="AK2" s="57"/>
      <c r="AL2" s="57"/>
      <c r="AM2" s="22"/>
    </row>
    <row r="3" spans="1:39" ht="16.5" thickBot="1" x14ac:dyDescent="0.3">
      <c r="D3" s="18" t="s">
        <v>1</v>
      </c>
      <c r="E3" s="18"/>
      <c r="F3" s="5"/>
      <c r="H3" s="280">
        <v>1</v>
      </c>
      <c r="I3" s="281"/>
      <c r="K3" s="44" t="s">
        <v>32</v>
      </c>
      <c r="Z3" s="18" t="s">
        <v>1</v>
      </c>
      <c r="AA3" s="5"/>
      <c r="AC3" s="280">
        <v>3</v>
      </c>
      <c r="AD3" s="281"/>
      <c r="AF3" s="44"/>
    </row>
    <row r="4" spans="1:39" ht="16.5" thickBot="1" x14ac:dyDescent="0.3">
      <c r="B4"/>
      <c r="D4" s="18" t="s">
        <v>2</v>
      </c>
      <c r="E4" s="18"/>
      <c r="F4" s="5"/>
      <c r="H4" s="280" t="s">
        <v>60</v>
      </c>
      <c r="I4" s="281"/>
      <c r="W4"/>
      <c r="Z4" s="18" t="s">
        <v>2</v>
      </c>
      <c r="AA4" s="5"/>
      <c r="AC4" s="280" t="s">
        <v>60</v>
      </c>
      <c r="AD4" s="281"/>
    </row>
    <row r="5" spans="1:39" ht="16.5" thickBot="1" x14ac:dyDescent="0.3">
      <c r="D5" s="18" t="s">
        <v>19</v>
      </c>
      <c r="E5" s="18"/>
      <c r="F5" s="5"/>
      <c r="H5" s="61" t="s">
        <v>55</v>
      </c>
      <c r="I5" s="62"/>
      <c r="Z5" s="18" t="s">
        <v>19</v>
      </c>
      <c r="AA5" s="5"/>
      <c r="AC5" s="61" t="s">
        <v>63</v>
      </c>
      <c r="AD5" s="62"/>
    </row>
    <row r="6" spans="1:39" ht="16.5" thickBot="1" x14ac:dyDescent="0.3">
      <c r="D6" s="18" t="s">
        <v>21</v>
      </c>
      <c r="E6" s="18"/>
      <c r="F6" s="5"/>
      <c r="H6" s="287"/>
      <c r="I6" s="288"/>
      <c r="Z6" s="18" t="s">
        <v>21</v>
      </c>
      <c r="AA6" s="5"/>
      <c r="AC6" s="287"/>
      <c r="AD6" s="288"/>
    </row>
    <row r="7" spans="1:39" ht="29.25" customHeight="1" thickBot="1" x14ac:dyDescent="0.25">
      <c r="B7" s="289"/>
      <c r="C7" s="289"/>
      <c r="X7" s="6"/>
      <c r="Y7" s="6"/>
    </row>
    <row r="8" spans="1:39" ht="68.25" customHeight="1" thickBot="1" x14ac:dyDescent="0.25">
      <c r="A8" s="1"/>
      <c r="B8" s="23" t="s">
        <v>22</v>
      </c>
      <c r="C8" s="66" t="s">
        <v>35</v>
      </c>
      <c r="D8" s="290" t="s">
        <v>34</v>
      </c>
      <c r="E8" s="291"/>
      <c r="F8" s="292" t="s">
        <v>3</v>
      </c>
      <c r="G8" s="291"/>
      <c r="H8" s="4" t="s">
        <v>4</v>
      </c>
      <c r="I8" s="292" t="s">
        <v>5</v>
      </c>
      <c r="J8" s="291"/>
      <c r="K8" s="292" t="s">
        <v>6</v>
      </c>
      <c r="L8" s="291"/>
      <c r="M8" s="292" t="s">
        <v>7</v>
      </c>
      <c r="N8" s="291"/>
      <c r="O8" s="3" t="s">
        <v>8</v>
      </c>
      <c r="P8" s="3" t="s">
        <v>27</v>
      </c>
      <c r="Q8" s="292" t="s">
        <v>9</v>
      </c>
      <c r="R8" s="293"/>
      <c r="S8" s="79" t="s">
        <v>37</v>
      </c>
      <c r="T8" s="79" t="s">
        <v>38</v>
      </c>
      <c r="W8" s="23" t="s">
        <v>22</v>
      </c>
      <c r="X8" s="66" t="s">
        <v>35</v>
      </c>
      <c r="Y8" s="244"/>
      <c r="Z8" s="21" t="s">
        <v>34</v>
      </c>
      <c r="AA8" s="292" t="s">
        <v>3</v>
      </c>
      <c r="AB8" s="291"/>
      <c r="AC8" s="4" t="s">
        <v>4</v>
      </c>
      <c r="AD8" s="292" t="s">
        <v>5</v>
      </c>
      <c r="AE8" s="291"/>
      <c r="AF8" s="292" t="s">
        <v>6</v>
      </c>
      <c r="AG8" s="291"/>
      <c r="AH8" s="292" t="s">
        <v>7</v>
      </c>
      <c r="AI8" s="291"/>
      <c r="AJ8" s="3" t="s">
        <v>8</v>
      </c>
      <c r="AK8" s="3" t="s">
        <v>27</v>
      </c>
      <c r="AL8" s="292" t="s">
        <v>9</v>
      </c>
      <c r="AM8" s="293"/>
    </row>
    <row r="9" spans="1:39" x14ac:dyDescent="0.2">
      <c r="A9" s="1"/>
      <c r="B9" s="282"/>
      <c r="C9" s="282"/>
      <c r="D9" s="284" t="s">
        <v>29</v>
      </c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6"/>
      <c r="S9" s="79"/>
      <c r="T9" s="79"/>
      <c r="W9" s="282"/>
      <c r="X9" s="282"/>
      <c r="Y9" s="243"/>
      <c r="Z9" s="284" t="s">
        <v>24</v>
      </c>
      <c r="AA9" s="285"/>
      <c r="AB9" s="285"/>
      <c r="AC9" s="285"/>
      <c r="AD9" s="285"/>
      <c r="AE9" s="285"/>
      <c r="AF9" s="285"/>
      <c r="AG9" s="285"/>
      <c r="AH9" s="285"/>
      <c r="AI9" s="285"/>
      <c r="AJ9" s="285"/>
      <c r="AK9" s="285"/>
      <c r="AL9" s="285"/>
      <c r="AM9" s="286"/>
    </row>
    <row r="10" spans="1:39" ht="13.5" thickBot="1" x14ac:dyDescent="0.25">
      <c r="A10" s="1"/>
      <c r="B10" s="283"/>
      <c r="C10" s="283"/>
      <c r="D10" s="294">
        <v>30</v>
      </c>
      <c r="E10" s="295"/>
      <c r="F10" s="295">
        <v>30</v>
      </c>
      <c r="G10" s="295"/>
      <c r="H10" s="70" t="s">
        <v>30</v>
      </c>
      <c r="I10" s="295">
        <v>600</v>
      </c>
      <c r="J10" s="295"/>
      <c r="K10" s="295">
        <v>10</v>
      </c>
      <c r="L10" s="295"/>
      <c r="M10" s="295">
        <v>15</v>
      </c>
      <c r="N10" s="295"/>
      <c r="O10" s="70">
        <v>1</v>
      </c>
      <c r="P10" s="70" t="s">
        <v>31</v>
      </c>
      <c r="Q10" s="295">
        <v>2</v>
      </c>
      <c r="R10" s="296"/>
      <c r="S10" s="80"/>
      <c r="T10" s="80"/>
      <c r="W10" s="283"/>
      <c r="X10" s="283"/>
      <c r="Y10" s="241"/>
      <c r="Z10" s="294" t="s">
        <v>25</v>
      </c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5"/>
      <c r="AM10" s="296"/>
    </row>
    <row r="11" spans="1:39" x14ac:dyDescent="0.2">
      <c r="B11" s="118">
        <v>46133</v>
      </c>
      <c r="C11" s="118">
        <v>46146</v>
      </c>
      <c r="D11" s="152"/>
      <c r="E11" s="156">
        <v>7</v>
      </c>
      <c r="F11" s="157"/>
      <c r="G11" s="156">
        <v>13</v>
      </c>
      <c r="H11" s="195">
        <v>7.1</v>
      </c>
      <c r="I11" s="157"/>
      <c r="J11" s="169">
        <v>480</v>
      </c>
      <c r="K11" s="153" t="s">
        <v>10</v>
      </c>
      <c r="L11" s="156">
        <v>5</v>
      </c>
      <c r="M11" s="157"/>
      <c r="N11" s="156">
        <v>3.8</v>
      </c>
      <c r="O11" s="154">
        <v>0.82</v>
      </c>
      <c r="P11" s="154">
        <v>0.2</v>
      </c>
      <c r="Q11" s="155"/>
      <c r="R11" s="159">
        <v>0.7</v>
      </c>
      <c r="S11" s="170">
        <v>65.3</v>
      </c>
      <c r="T11" s="170">
        <v>80.400000000000006</v>
      </c>
      <c r="W11" s="183"/>
      <c r="X11" s="183"/>
      <c r="Y11" s="245"/>
      <c r="Z11" s="184"/>
      <c r="AA11" s="185"/>
      <c r="AB11" s="186"/>
      <c r="AC11" s="185"/>
      <c r="AD11" s="187"/>
      <c r="AE11" s="186"/>
      <c r="AF11" s="188"/>
      <c r="AG11" s="189"/>
      <c r="AH11" s="185"/>
      <c r="AI11" s="186"/>
      <c r="AJ11" s="185"/>
      <c r="AK11" s="187"/>
      <c r="AL11" s="190"/>
      <c r="AM11" s="191"/>
    </row>
    <row r="12" spans="1:39" x14ac:dyDescent="0.2">
      <c r="B12" s="118">
        <v>46168</v>
      </c>
      <c r="C12" s="118">
        <v>46182</v>
      </c>
      <c r="D12" s="152" t="s">
        <v>10</v>
      </c>
      <c r="E12" s="156">
        <v>5</v>
      </c>
      <c r="F12" s="157"/>
      <c r="G12" s="156">
        <v>1</v>
      </c>
      <c r="H12" s="154">
        <v>7.1</v>
      </c>
      <c r="I12" s="157"/>
      <c r="J12" s="156">
        <v>120</v>
      </c>
      <c r="K12" s="155" t="s">
        <v>10</v>
      </c>
      <c r="L12" s="156">
        <v>5</v>
      </c>
      <c r="M12" s="157"/>
      <c r="N12" s="156">
        <v>4.5</v>
      </c>
      <c r="O12" s="154">
        <v>0.52</v>
      </c>
      <c r="P12" s="154">
        <v>0.25</v>
      </c>
      <c r="Q12" s="155" t="s">
        <v>10</v>
      </c>
      <c r="R12" s="159">
        <v>0.5</v>
      </c>
      <c r="S12" s="170">
        <v>68.599999999999994</v>
      </c>
      <c r="T12" s="170">
        <v>82.7</v>
      </c>
      <c r="W12" s="118"/>
      <c r="X12" s="118"/>
      <c r="Y12" s="246"/>
      <c r="Z12" s="152"/>
      <c r="AA12" s="143"/>
      <c r="AB12" s="128"/>
      <c r="AC12" s="143"/>
      <c r="AD12" s="127"/>
      <c r="AE12" s="128"/>
      <c r="AF12" s="143"/>
      <c r="AG12" s="155"/>
      <c r="AH12" s="143"/>
      <c r="AI12" s="128"/>
      <c r="AJ12" s="143"/>
      <c r="AK12" s="127"/>
      <c r="AL12" s="154"/>
      <c r="AM12" s="192"/>
    </row>
    <row r="13" spans="1:39" x14ac:dyDescent="0.2">
      <c r="B13" s="118">
        <v>46196</v>
      </c>
      <c r="C13" s="118">
        <v>46209</v>
      </c>
      <c r="D13" s="152" t="s">
        <v>10</v>
      </c>
      <c r="E13" s="156">
        <v>5</v>
      </c>
      <c r="F13" s="157"/>
      <c r="G13" s="156">
        <v>2</v>
      </c>
      <c r="H13" s="154">
        <v>7</v>
      </c>
      <c r="I13" s="163"/>
      <c r="J13" s="162">
        <v>69</v>
      </c>
      <c r="K13" s="155" t="s">
        <v>10</v>
      </c>
      <c r="L13" s="156">
        <v>5</v>
      </c>
      <c r="M13" s="157"/>
      <c r="N13" s="156">
        <v>2.8</v>
      </c>
      <c r="O13" s="154">
        <v>0.85</v>
      </c>
      <c r="P13" s="154">
        <v>0.2</v>
      </c>
      <c r="Q13" s="155" t="s">
        <v>10</v>
      </c>
      <c r="R13" s="159">
        <v>0.5</v>
      </c>
      <c r="S13" s="170">
        <v>71.099999999999994</v>
      </c>
      <c r="T13" s="170">
        <v>84.1</v>
      </c>
      <c r="W13" s="118"/>
      <c r="X13" s="118"/>
      <c r="Y13" s="246"/>
      <c r="Z13" s="152"/>
      <c r="AA13" s="156"/>
      <c r="AB13" s="157"/>
      <c r="AC13" s="156"/>
      <c r="AD13" s="154"/>
      <c r="AE13" s="163"/>
      <c r="AF13" s="162"/>
      <c r="AG13" s="155"/>
      <c r="AH13" s="156"/>
      <c r="AI13" s="157"/>
      <c r="AJ13" s="156"/>
      <c r="AK13" s="154"/>
      <c r="AL13" s="154"/>
      <c r="AM13" s="192"/>
    </row>
    <row r="14" spans="1:39" x14ac:dyDescent="0.2">
      <c r="B14" s="118">
        <v>46225</v>
      </c>
      <c r="C14" s="118">
        <v>46238</v>
      </c>
      <c r="D14" s="152" t="s">
        <v>10</v>
      </c>
      <c r="E14" s="143">
        <v>5</v>
      </c>
      <c r="F14" s="157"/>
      <c r="G14" s="143">
        <v>1</v>
      </c>
      <c r="H14" s="127">
        <v>7</v>
      </c>
      <c r="I14" s="153"/>
      <c r="J14" s="164">
        <v>34</v>
      </c>
      <c r="K14" s="155" t="s">
        <v>10</v>
      </c>
      <c r="L14" s="143">
        <v>5</v>
      </c>
      <c r="M14" s="128"/>
      <c r="N14" s="143">
        <v>4</v>
      </c>
      <c r="O14" s="127">
        <v>0.42</v>
      </c>
      <c r="P14" s="154">
        <v>0.2</v>
      </c>
      <c r="Q14" s="155"/>
      <c r="R14" s="144">
        <v>1</v>
      </c>
      <c r="S14" s="87">
        <v>75.8</v>
      </c>
      <c r="T14" s="277" t="s">
        <v>82</v>
      </c>
      <c r="W14" s="118"/>
      <c r="X14" s="118"/>
      <c r="Y14" s="246"/>
      <c r="Z14" s="152"/>
      <c r="AA14" s="143"/>
      <c r="AB14" s="128"/>
      <c r="AC14" s="143"/>
      <c r="AD14" s="127"/>
      <c r="AE14" s="153"/>
      <c r="AF14" s="164"/>
      <c r="AG14" s="155"/>
      <c r="AH14" s="143"/>
      <c r="AI14" s="128"/>
      <c r="AJ14" s="143"/>
      <c r="AK14" s="127"/>
      <c r="AL14" s="154"/>
      <c r="AM14" s="192"/>
    </row>
    <row r="15" spans="1:39" x14ac:dyDescent="0.2">
      <c r="B15" s="118"/>
      <c r="C15" s="118"/>
      <c r="D15" s="152"/>
      <c r="E15" s="143"/>
      <c r="F15" s="128"/>
      <c r="G15" s="143"/>
      <c r="H15" s="127"/>
      <c r="I15" s="153"/>
      <c r="J15" s="160"/>
      <c r="K15" s="155"/>
      <c r="L15" s="143"/>
      <c r="M15" s="128"/>
      <c r="N15" s="143"/>
      <c r="O15" s="127"/>
      <c r="P15" s="154"/>
      <c r="Q15" s="155"/>
      <c r="R15" s="144"/>
      <c r="S15" s="87"/>
      <c r="T15" s="87"/>
      <c r="W15" s="118"/>
      <c r="X15" s="118"/>
      <c r="Y15" s="246"/>
      <c r="Z15" s="152"/>
      <c r="AA15" s="143"/>
      <c r="AB15" s="128"/>
      <c r="AC15" s="143"/>
      <c r="AD15" s="127"/>
      <c r="AE15" s="153"/>
      <c r="AF15" s="160"/>
      <c r="AG15" s="155"/>
      <c r="AH15" s="143"/>
      <c r="AI15" s="128"/>
      <c r="AJ15" s="143"/>
      <c r="AK15" s="127"/>
      <c r="AL15" s="154"/>
      <c r="AM15" s="192"/>
    </row>
    <row r="16" spans="1:39" x14ac:dyDescent="0.2">
      <c r="B16" s="118"/>
      <c r="C16" s="118"/>
      <c r="D16" s="152"/>
      <c r="E16" s="143"/>
      <c r="F16" s="153"/>
      <c r="G16" s="143"/>
      <c r="H16" s="196"/>
      <c r="I16" s="153"/>
      <c r="J16" s="160"/>
      <c r="K16" s="155"/>
      <c r="L16" s="143"/>
      <c r="M16" s="128"/>
      <c r="N16" s="156"/>
      <c r="O16" s="127"/>
      <c r="P16" s="154"/>
      <c r="Q16" s="155"/>
      <c r="R16" s="144"/>
      <c r="S16" s="87"/>
      <c r="T16" s="87"/>
      <c r="W16" s="118"/>
      <c r="X16" s="118"/>
      <c r="Y16" s="246"/>
      <c r="Z16" s="152"/>
      <c r="AA16" s="143"/>
      <c r="AB16" s="153"/>
      <c r="AC16" s="143"/>
      <c r="AD16" s="127"/>
      <c r="AE16" s="153"/>
      <c r="AF16" s="160"/>
      <c r="AG16" s="155"/>
      <c r="AH16" s="143"/>
      <c r="AI16" s="128"/>
      <c r="AJ16" s="143"/>
      <c r="AK16" s="127"/>
      <c r="AL16" s="154"/>
      <c r="AM16" s="192"/>
    </row>
    <row r="17" spans="2:39" x14ac:dyDescent="0.2">
      <c r="B17" s="118"/>
      <c r="C17" s="118"/>
      <c r="D17" s="152"/>
      <c r="E17" s="156"/>
      <c r="F17" s="128"/>
      <c r="G17" s="143"/>
      <c r="H17" s="127"/>
      <c r="I17" s="157"/>
      <c r="J17" s="169"/>
      <c r="K17" s="155"/>
      <c r="L17" s="143"/>
      <c r="M17" s="128"/>
      <c r="N17" s="143"/>
      <c r="O17" s="127"/>
      <c r="P17" s="154"/>
      <c r="Q17" s="155"/>
      <c r="R17" s="144"/>
      <c r="S17" s="87"/>
      <c r="T17" s="87"/>
      <c r="W17" s="118"/>
      <c r="X17" s="118"/>
      <c r="Y17" s="246"/>
      <c r="Z17" s="152"/>
      <c r="AA17" s="143"/>
      <c r="AB17" s="128"/>
      <c r="AC17" s="143"/>
      <c r="AD17" s="127"/>
      <c r="AE17" s="157"/>
      <c r="AF17" s="169"/>
      <c r="AG17" s="155"/>
      <c r="AH17" s="143"/>
      <c r="AI17" s="128"/>
      <c r="AJ17" s="143"/>
      <c r="AK17" s="127"/>
      <c r="AL17" s="154"/>
      <c r="AM17" s="192"/>
    </row>
    <row r="18" spans="2:39" x14ac:dyDescent="0.2">
      <c r="B18" s="118"/>
      <c r="C18" s="118"/>
      <c r="D18" s="152"/>
      <c r="E18" s="143"/>
      <c r="F18" s="153"/>
      <c r="G18" s="156"/>
      <c r="H18" s="154"/>
      <c r="I18" s="153"/>
      <c r="J18" s="160"/>
      <c r="K18" s="155"/>
      <c r="L18" s="143"/>
      <c r="M18" s="153"/>
      <c r="N18" s="156"/>
      <c r="O18" s="154"/>
      <c r="P18" s="154"/>
      <c r="Q18" s="155"/>
      <c r="R18" s="144"/>
      <c r="S18" s="170"/>
      <c r="T18" s="170"/>
      <c r="W18" s="118"/>
      <c r="X18" s="118"/>
      <c r="Y18" s="246"/>
      <c r="Z18" s="152"/>
      <c r="AA18" s="143"/>
      <c r="AB18" s="153"/>
      <c r="AC18" s="156"/>
      <c r="AD18" s="154"/>
      <c r="AE18" s="153"/>
      <c r="AF18" s="160"/>
      <c r="AG18" s="155"/>
      <c r="AH18" s="143"/>
      <c r="AI18" s="153"/>
      <c r="AJ18" s="156"/>
      <c r="AK18" s="154"/>
      <c r="AL18" s="154"/>
      <c r="AM18" s="192"/>
    </row>
    <row r="19" spans="2:39" x14ac:dyDescent="0.2">
      <c r="B19" s="118"/>
      <c r="C19" s="118"/>
      <c r="D19" s="152"/>
      <c r="E19" s="143"/>
      <c r="F19" s="153"/>
      <c r="G19" s="156"/>
      <c r="H19" s="154"/>
      <c r="I19" s="153"/>
      <c r="J19" s="160"/>
      <c r="K19" s="155"/>
      <c r="L19" s="143"/>
      <c r="M19" s="153"/>
      <c r="N19" s="156"/>
      <c r="O19" s="154"/>
      <c r="P19" s="154"/>
      <c r="Q19" s="155"/>
      <c r="R19" s="144"/>
      <c r="S19" s="170"/>
      <c r="T19" s="170"/>
      <c r="W19" s="118"/>
      <c r="X19" s="118"/>
      <c r="Y19" s="246"/>
      <c r="Z19" s="152"/>
      <c r="AA19" s="143"/>
      <c r="AB19" s="153"/>
      <c r="AC19" s="156"/>
      <c r="AD19" s="154"/>
      <c r="AE19" s="153"/>
      <c r="AF19" s="160"/>
      <c r="AG19" s="155"/>
      <c r="AH19" s="143"/>
      <c r="AI19" s="153"/>
      <c r="AJ19" s="156"/>
      <c r="AK19" s="154"/>
      <c r="AL19" s="154"/>
      <c r="AM19" s="192"/>
    </row>
    <row r="20" spans="2:39" x14ac:dyDescent="0.2">
      <c r="B20" s="118"/>
      <c r="C20" s="118"/>
      <c r="D20" s="152"/>
      <c r="E20" s="143"/>
      <c r="F20" s="128"/>
      <c r="G20" s="143"/>
      <c r="H20" s="127"/>
      <c r="I20" s="128"/>
      <c r="J20" s="160"/>
      <c r="K20" s="155"/>
      <c r="L20" s="143"/>
      <c r="M20" s="128"/>
      <c r="N20" s="143"/>
      <c r="O20" s="127"/>
      <c r="P20" s="154"/>
      <c r="Q20" s="155"/>
      <c r="R20" s="144"/>
      <c r="S20" s="87"/>
      <c r="T20" s="87"/>
      <c r="W20" s="118"/>
      <c r="X20" s="118"/>
      <c r="Y20" s="246"/>
      <c r="Z20" s="152"/>
      <c r="AA20" s="143"/>
      <c r="AB20" s="128"/>
      <c r="AC20" s="143"/>
      <c r="AD20" s="127"/>
      <c r="AE20" s="128"/>
      <c r="AF20" s="160"/>
      <c r="AG20" s="155"/>
      <c r="AH20" s="143"/>
      <c r="AI20" s="128"/>
      <c r="AJ20" s="143"/>
      <c r="AK20" s="127"/>
      <c r="AL20" s="154"/>
      <c r="AM20" s="192"/>
    </row>
    <row r="21" spans="2:39" x14ac:dyDescent="0.2">
      <c r="B21" s="118"/>
      <c r="C21" s="118"/>
      <c r="D21" s="152"/>
      <c r="E21" s="143"/>
      <c r="F21" s="128"/>
      <c r="G21" s="143"/>
      <c r="H21" s="127"/>
      <c r="I21" s="157"/>
      <c r="J21" s="156"/>
      <c r="K21" s="155"/>
      <c r="L21" s="143"/>
      <c r="M21" s="128"/>
      <c r="N21" s="143"/>
      <c r="O21" s="127"/>
      <c r="P21" s="154"/>
      <c r="Q21" s="155"/>
      <c r="R21" s="144"/>
      <c r="S21" s="87"/>
      <c r="T21" s="87"/>
      <c r="W21" s="118"/>
      <c r="X21" s="118"/>
      <c r="Y21" s="246"/>
      <c r="Z21" s="152"/>
      <c r="AA21" s="143"/>
      <c r="AB21" s="128"/>
      <c r="AC21" s="143"/>
      <c r="AD21" s="127"/>
      <c r="AE21" s="157"/>
      <c r="AF21" s="143"/>
      <c r="AG21" s="155"/>
      <c r="AH21" s="143"/>
      <c r="AI21" s="128"/>
      <c r="AJ21" s="143"/>
      <c r="AK21" s="127"/>
      <c r="AL21" s="154"/>
      <c r="AM21" s="192"/>
    </row>
    <row r="22" spans="2:39" x14ac:dyDescent="0.2">
      <c r="B22" s="118"/>
      <c r="C22" s="118"/>
      <c r="D22" s="152"/>
      <c r="E22" s="143"/>
      <c r="F22" s="122"/>
      <c r="G22" s="143"/>
      <c r="H22" s="127"/>
      <c r="I22" s="122"/>
      <c r="J22" s="143"/>
      <c r="K22" s="155"/>
      <c r="L22" s="143"/>
      <c r="M22" s="122"/>
      <c r="N22" s="143"/>
      <c r="O22" s="127"/>
      <c r="P22" s="154"/>
      <c r="Q22" s="155"/>
      <c r="R22" s="144"/>
      <c r="S22" s="87"/>
      <c r="T22" s="170"/>
      <c r="W22" s="118"/>
      <c r="X22" s="118"/>
      <c r="Y22" s="246"/>
      <c r="Z22" s="152"/>
      <c r="AA22" s="143"/>
      <c r="AB22" s="122"/>
      <c r="AC22" s="143"/>
      <c r="AD22" s="127"/>
      <c r="AE22" s="122"/>
      <c r="AF22" s="143"/>
      <c r="AG22" s="155"/>
      <c r="AH22" s="143"/>
      <c r="AI22" s="122"/>
      <c r="AJ22" s="143"/>
      <c r="AK22" s="127"/>
      <c r="AL22" s="127"/>
      <c r="AM22" s="192"/>
    </row>
    <row r="23" spans="2:39" x14ac:dyDescent="0.2">
      <c r="B23" s="118"/>
      <c r="C23" s="118"/>
      <c r="D23" s="152"/>
      <c r="E23" s="143"/>
      <c r="F23" s="128"/>
      <c r="G23" s="143"/>
      <c r="H23" s="127"/>
      <c r="I23" s="128"/>
      <c r="J23" s="161"/>
      <c r="K23" s="155"/>
      <c r="L23" s="143"/>
      <c r="M23" s="128"/>
      <c r="N23" s="143"/>
      <c r="O23" s="127"/>
      <c r="P23" s="154"/>
      <c r="Q23" s="155"/>
      <c r="R23" s="144"/>
      <c r="S23" s="87"/>
      <c r="T23" s="87"/>
      <c r="W23" s="118"/>
      <c r="X23" s="118"/>
      <c r="Y23" s="246"/>
      <c r="Z23" s="152"/>
      <c r="AA23" s="143"/>
      <c r="AB23" s="128"/>
      <c r="AC23" s="143"/>
      <c r="AD23" s="127"/>
      <c r="AE23" s="128"/>
      <c r="AF23" s="161"/>
      <c r="AG23" s="155"/>
      <c r="AH23" s="143"/>
      <c r="AI23" s="128"/>
      <c r="AJ23" s="143"/>
      <c r="AK23" s="127"/>
      <c r="AL23" s="154"/>
      <c r="AM23" s="192"/>
    </row>
    <row r="24" spans="2:39" x14ac:dyDescent="0.2">
      <c r="B24" s="118"/>
      <c r="C24" s="118"/>
      <c r="D24" s="152"/>
      <c r="E24" s="143"/>
      <c r="F24" s="128"/>
      <c r="G24" s="143"/>
      <c r="H24" s="127"/>
      <c r="I24" s="128"/>
      <c r="J24" s="161"/>
      <c r="K24" s="153"/>
      <c r="L24" s="143"/>
      <c r="M24" s="128"/>
      <c r="N24" s="143"/>
      <c r="O24" s="127"/>
      <c r="P24" s="154"/>
      <c r="Q24" s="155"/>
      <c r="R24" s="144"/>
      <c r="S24" s="87"/>
      <c r="T24" s="87"/>
      <c r="W24" s="118"/>
      <c r="X24" s="118"/>
      <c r="Y24" s="246"/>
      <c r="Z24" s="152"/>
      <c r="AA24" s="143"/>
      <c r="AB24" s="128"/>
      <c r="AC24" s="143"/>
      <c r="AD24" s="127"/>
      <c r="AE24" s="128"/>
      <c r="AF24" s="161"/>
      <c r="AG24" s="153"/>
      <c r="AH24" s="143"/>
      <c r="AI24" s="128"/>
      <c r="AJ24" s="143"/>
      <c r="AK24" s="127"/>
      <c r="AL24" s="154"/>
      <c r="AM24" s="192"/>
    </row>
    <row r="25" spans="2:39" x14ac:dyDescent="0.2">
      <c r="B25" s="118"/>
      <c r="C25" s="118"/>
      <c r="D25" s="152"/>
      <c r="E25" s="143"/>
      <c r="F25" s="128"/>
      <c r="G25" s="143"/>
      <c r="H25" s="127"/>
      <c r="I25" s="128"/>
      <c r="J25" s="160"/>
      <c r="K25" s="153"/>
      <c r="L25" s="143"/>
      <c r="M25" s="128"/>
      <c r="N25" s="143"/>
      <c r="O25" s="127"/>
      <c r="P25" s="154"/>
      <c r="Q25" s="119"/>
      <c r="R25" s="144"/>
      <c r="S25" s="87"/>
      <c r="T25" s="87"/>
      <c r="W25" s="118"/>
      <c r="X25" s="118"/>
      <c r="Y25" s="246"/>
      <c r="Z25" s="152"/>
      <c r="AA25" s="143"/>
      <c r="AB25" s="128"/>
      <c r="AC25" s="143"/>
      <c r="AD25" s="127"/>
      <c r="AE25" s="128"/>
      <c r="AF25" s="160"/>
      <c r="AG25" s="153"/>
      <c r="AH25" s="143"/>
      <c r="AI25" s="128"/>
      <c r="AJ25" s="143"/>
      <c r="AK25" s="127"/>
      <c r="AL25" s="154"/>
      <c r="AM25" s="193"/>
    </row>
    <row r="26" spans="2:39" x14ac:dyDescent="0.2">
      <c r="B26" s="118"/>
      <c r="C26" s="118"/>
      <c r="D26" s="152"/>
      <c r="E26" s="143"/>
      <c r="F26" s="128"/>
      <c r="G26" s="143"/>
      <c r="H26" s="127"/>
      <c r="I26" s="128"/>
      <c r="J26" s="143"/>
      <c r="K26" s="155"/>
      <c r="L26" s="143"/>
      <c r="M26" s="128"/>
      <c r="N26" s="143"/>
      <c r="O26" s="127"/>
      <c r="P26" s="154"/>
      <c r="Q26" s="155"/>
      <c r="R26" s="144"/>
      <c r="S26" s="87"/>
      <c r="T26" s="87"/>
      <c r="W26" s="118"/>
      <c r="X26" s="118"/>
      <c r="Y26" s="246"/>
      <c r="Z26" s="152"/>
      <c r="AA26" s="143"/>
      <c r="AB26" s="128"/>
      <c r="AC26" s="143"/>
      <c r="AD26" s="127"/>
      <c r="AE26" s="128"/>
      <c r="AF26" s="143"/>
      <c r="AG26" s="155"/>
      <c r="AH26" s="143"/>
      <c r="AI26" s="128"/>
      <c r="AJ26" s="143"/>
      <c r="AK26" s="127"/>
      <c r="AL26" s="154"/>
      <c r="AM26" s="192"/>
    </row>
    <row r="27" spans="2:39" x14ac:dyDescent="0.2">
      <c r="B27" s="118"/>
      <c r="C27" s="118"/>
      <c r="D27" s="119"/>
      <c r="E27" s="143"/>
      <c r="F27" s="128"/>
      <c r="G27" s="143"/>
      <c r="H27" s="127"/>
      <c r="I27" s="128"/>
      <c r="J27" s="161"/>
      <c r="K27" s="122"/>
      <c r="L27" s="143"/>
      <c r="M27" s="128"/>
      <c r="N27" s="143"/>
      <c r="O27" s="127"/>
      <c r="P27" s="127"/>
      <c r="Q27" s="119"/>
      <c r="R27" s="144"/>
      <c r="S27" s="87"/>
      <c r="T27" s="87"/>
      <c r="W27" s="118"/>
      <c r="X27" s="118"/>
      <c r="Y27" s="246"/>
      <c r="Z27" s="152"/>
      <c r="AA27" s="143"/>
      <c r="AB27" s="128"/>
      <c r="AC27" s="143"/>
      <c r="AD27" s="127"/>
      <c r="AE27" s="128"/>
      <c r="AF27" s="161"/>
      <c r="AG27" s="122"/>
      <c r="AH27" s="143"/>
      <c r="AI27" s="128"/>
      <c r="AJ27" s="143"/>
      <c r="AK27" s="127"/>
      <c r="AL27" s="127"/>
      <c r="AM27" s="193"/>
    </row>
    <row r="28" spans="2:39" ht="13.5" thickBot="1" x14ac:dyDescent="0.25">
      <c r="B28" s="120"/>
      <c r="C28" s="120"/>
      <c r="D28" s="125"/>
      <c r="E28" s="145"/>
      <c r="F28" s="124"/>
      <c r="G28" s="145"/>
      <c r="H28" s="121"/>
      <c r="I28" s="124"/>
      <c r="J28" s="145"/>
      <c r="K28" s="123"/>
      <c r="L28" s="145"/>
      <c r="M28" s="124"/>
      <c r="N28" s="145"/>
      <c r="O28" s="121"/>
      <c r="P28" s="121"/>
      <c r="Q28" s="125"/>
      <c r="R28" s="146"/>
      <c r="S28" s="87"/>
      <c r="T28" s="87"/>
      <c r="W28" s="120"/>
      <c r="X28" s="120"/>
      <c r="Y28" s="247"/>
      <c r="Z28" s="278"/>
      <c r="AA28" s="145"/>
      <c r="AB28" s="124"/>
      <c r="AC28" s="145"/>
      <c r="AD28" s="121"/>
      <c r="AE28" s="124"/>
      <c r="AF28" s="145"/>
      <c r="AG28" s="123"/>
      <c r="AH28" s="145"/>
      <c r="AI28" s="124"/>
      <c r="AJ28" s="145"/>
      <c r="AK28" s="121"/>
      <c r="AL28" s="121"/>
      <c r="AM28" s="194"/>
    </row>
    <row r="29" spans="2:39" x14ac:dyDescent="0.2">
      <c r="C29" s="44"/>
      <c r="F29" s="2"/>
      <c r="I29" s="44"/>
      <c r="AA29" s="2"/>
    </row>
    <row r="31" spans="2:39" ht="13.5" thickBot="1" x14ac:dyDescent="0.25">
      <c r="B31" s="107"/>
      <c r="C31" s="107"/>
      <c r="D31" s="107"/>
      <c r="E31" s="107"/>
      <c r="F31" s="297"/>
      <c r="G31" s="297"/>
      <c r="H31" s="107"/>
      <c r="I31" s="297"/>
      <c r="J31" s="297"/>
      <c r="K31" s="297"/>
      <c r="L31" s="297"/>
      <c r="M31" s="297"/>
      <c r="N31" s="297"/>
      <c r="O31" s="107"/>
      <c r="P31" s="107"/>
      <c r="Q31" s="297"/>
      <c r="R31" s="297"/>
      <c r="S31" s="107"/>
      <c r="T31" s="107"/>
      <c r="W31" s="107"/>
      <c r="X31" s="107"/>
      <c r="Y31" s="107"/>
      <c r="Z31" s="107"/>
      <c r="AA31" s="297"/>
      <c r="AB31" s="297"/>
      <c r="AC31" s="107"/>
      <c r="AD31" s="297"/>
      <c r="AE31" s="297"/>
      <c r="AF31" s="297"/>
      <c r="AG31" s="297"/>
      <c r="AH31" s="297"/>
      <c r="AI31" s="297"/>
      <c r="AJ31" s="107"/>
      <c r="AK31" s="107"/>
      <c r="AL31" s="297"/>
      <c r="AM31" s="297"/>
    </row>
    <row r="32" spans="2:39" x14ac:dyDescent="0.2">
      <c r="B32" s="298" t="s">
        <v>11</v>
      </c>
      <c r="C32" s="299"/>
      <c r="D32" s="300">
        <f>COUNT(E11:E28)</f>
        <v>4</v>
      </c>
      <c r="E32" s="301"/>
      <c r="F32" s="302">
        <f>COUNT(G11:G28)</f>
        <v>4</v>
      </c>
      <c r="G32" s="301"/>
      <c r="H32" s="16">
        <f>COUNT(H11:H28)</f>
        <v>4</v>
      </c>
      <c r="I32" s="302">
        <f>COUNT(J11:J28)</f>
        <v>4</v>
      </c>
      <c r="J32" s="301"/>
      <c r="K32" s="302">
        <f>COUNT(L11:L28)</f>
        <v>4</v>
      </c>
      <c r="L32" s="301"/>
      <c r="M32" s="302">
        <f>COUNT(N11:N28)</f>
        <v>4</v>
      </c>
      <c r="N32" s="301"/>
      <c r="O32" s="16">
        <f>COUNT(O11:O28)</f>
        <v>4</v>
      </c>
      <c r="P32" s="16">
        <f>COUNT(P11:P28)</f>
        <v>4</v>
      </c>
      <c r="Q32" s="302">
        <f>COUNT(R11:R28)</f>
        <v>4</v>
      </c>
      <c r="R32" s="311"/>
      <c r="S32" s="2">
        <f>COUNT(S11:S28)</f>
        <v>4</v>
      </c>
      <c r="T32" s="2">
        <f>COUNT(T11:T28)</f>
        <v>3</v>
      </c>
      <c r="W32" s="298" t="s">
        <v>11</v>
      </c>
      <c r="X32" s="299"/>
      <c r="Y32" s="248"/>
      <c r="Z32" s="16">
        <f>COUNT(Z11:Z28)</f>
        <v>0</v>
      </c>
      <c r="AA32" s="302">
        <f>COUNT(AB11:AB28)</f>
        <v>0</v>
      </c>
      <c r="AB32" s="301">
        <f>COUNT(AB11:AB28)</f>
        <v>0</v>
      </c>
      <c r="AC32" s="16">
        <f>COUNT(AC11:AC28)</f>
        <v>0</v>
      </c>
      <c r="AD32" s="302">
        <f>COUNT(AE11:AE28)</f>
        <v>0</v>
      </c>
      <c r="AE32" s="301"/>
      <c r="AF32" s="302">
        <f>COUNT(AG11:AG28)</f>
        <v>0</v>
      </c>
      <c r="AG32" s="301"/>
      <c r="AH32" s="302">
        <f>COUNT(AI11:AI28)</f>
        <v>0</v>
      </c>
      <c r="AI32" s="301"/>
      <c r="AJ32" s="16">
        <f>COUNT(AJ11:AJ28)</f>
        <v>0</v>
      </c>
      <c r="AK32" s="16">
        <f>COUNT(AK11:AK28)</f>
        <v>0</v>
      </c>
      <c r="AL32" s="302">
        <f>COUNT(AM11:AM28)</f>
        <v>0</v>
      </c>
      <c r="AM32" s="301"/>
    </row>
    <row r="33" spans="2:43" x14ac:dyDescent="0.2">
      <c r="B33" s="24"/>
      <c r="C33" s="25"/>
      <c r="D33" s="307"/>
      <c r="E33" s="308"/>
      <c r="F33" s="8"/>
      <c r="G33" s="9"/>
      <c r="H33" s="10"/>
      <c r="I33" s="309"/>
      <c r="J33" s="308"/>
      <c r="K33" s="309"/>
      <c r="L33" s="308"/>
      <c r="M33" s="309"/>
      <c r="N33" s="308"/>
      <c r="O33" s="10"/>
      <c r="P33" s="10"/>
      <c r="Q33" s="309"/>
      <c r="R33" s="310"/>
      <c r="S33" s="81"/>
      <c r="T33" s="81"/>
      <c r="W33" s="24"/>
      <c r="X33" s="25"/>
      <c r="Y33" s="249"/>
      <c r="Z33" s="7"/>
      <c r="AA33" s="8"/>
      <c r="AB33" s="9"/>
      <c r="AC33" s="10"/>
      <c r="AD33" s="309"/>
      <c r="AE33" s="308"/>
      <c r="AF33" s="309"/>
      <c r="AG33" s="308"/>
      <c r="AH33" s="309"/>
      <c r="AI33" s="308"/>
      <c r="AJ33" s="10"/>
      <c r="AK33" s="10"/>
      <c r="AL33" s="309"/>
      <c r="AM33" s="310"/>
    </row>
    <row r="34" spans="2:43" x14ac:dyDescent="0.2">
      <c r="B34" s="303" t="s">
        <v>12</v>
      </c>
      <c r="C34" s="304"/>
      <c r="D34" s="171" t="s">
        <v>10</v>
      </c>
      <c r="E34" s="12">
        <f>MIN(E11:E28)</f>
        <v>5</v>
      </c>
      <c r="F34" s="107"/>
      <c r="G34" s="12">
        <f>MIN(G11:G28)</f>
        <v>1</v>
      </c>
      <c r="H34" s="13">
        <f>MIN(H11:H28)</f>
        <v>7</v>
      </c>
      <c r="I34" s="305">
        <f>MIN(J11:J28)</f>
        <v>34</v>
      </c>
      <c r="J34" s="306"/>
      <c r="K34" s="107" t="s">
        <v>10</v>
      </c>
      <c r="L34" s="12">
        <f>MIN(L11:L28)</f>
        <v>5</v>
      </c>
      <c r="M34" s="12" t="s">
        <v>10</v>
      </c>
      <c r="N34" s="13">
        <f>MIN(N11:N28)</f>
        <v>2.8</v>
      </c>
      <c r="O34" s="13">
        <f>MIN(O11:O28)</f>
        <v>0.42</v>
      </c>
      <c r="P34" s="13">
        <f>MIN(P11:P28)</f>
        <v>0.2</v>
      </c>
      <c r="Q34" s="107" t="s">
        <v>10</v>
      </c>
      <c r="R34" s="17">
        <f>MIN(R11:R28)</f>
        <v>0.5</v>
      </c>
      <c r="S34" s="82">
        <f>MIN(S8:S26)</f>
        <v>65.3</v>
      </c>
      <c r="T34" s="82">
        <f>MIN(T8:T26)</f>
        <v>80.400000000000006</v>
      </c>
      <c r="W34" s="303" t="s">
        <v>12</v>
      </c>
      <c r="X34" s="304"/>
      <c r="Y34" s="249"/>
      <c r="Z34" s="11">
        <f>MIN(Z11:Z28)</f>
        <v>0</v>
      </c>
      <c r="AA34" s="107"/>
      <c r="AB34" s="12">
        <f>MIN(AB11:AB28)</f>
        <v>0</v>
      </c>
      <c r="AC34" s="13">
        <f>MIN(AC11:AC28)</f>
        <v>0</v>
      </c>
      <c r="AD34" s="305">
        <f>MIN(AE11:AE28)</f>
        <v>0</v>
      </c>
      <c r="AE34" s="306"/>
      <c r="AF34" s="107" t="s">
        <v>10</v>
      </c>
      <c r="AG34" s="12">
        <f>MIN(AG11:AG28)</f>
        <v>0</v>
      </c>
      <c r="AH34" s="12" t="s">
        <v>10</v>
      </c>
      <c r="AI34" s="13">
        <f>MIN(AI11:AI28)</f>
        <v>0</v>
      </c>
      <c r="AJ34" s="13">
        <f>MIN(AJ11:AJ28)</f>
        <v>0</v>
      </c>
      <c r="AK34" s="13">
        <f>MIN(AK11:AK25)</f>
        <v>0</v>
      </c>
      <c r="AL34" s="107" t="s">
        <v>10</v>
      </c>
      <c r="AM34" s="17">
        <f>MIN(AM11:AM28)</f>
        <v>0</v>
      </c>
    </row>
    <row r="35" spans="2:43" x14ac:dyDescent="0.2">
      <c r="B35" s="24"/>
      <c r="C35" s="25"/>
      <c r="D35" s="307"/>
      <c r="E35" s="308"/>
      <c r="F35" s="8"/>
      <c r="G35" s="9"/>
      <c r="H35" s="10"/>
      <c r="I35" s="309"/>
      <c r="J35" s="308"/>
      <c r="K35" s="309"/>
      <c r="L35" s="308"/>
      <c r="M35" s="309"/>
      <c r="N35" s="308"/>
      <c r="O35" s="10"/>
      <c r="P35" s="10"/>
      <c r="Q35" s="309"/>
      <c r="R35" s="310"/>
      <c r="S35" s="81"/>
      <c r="T35" s="81"/>
      <c r="W35" s="24"/>
      <c r="X35" s="25"/>
      <c r="Y35" s="249"/>
      <c r="Z35" s="7"/>
      <c r="AA35" s="8"/>
      <c r="AB35" s="9"/>
      <c r="AC35" s="10"/>
      <c r="AD35" s="309"/>
      <c r="AE35" s="308"/>
      <c r="AF35" s="309"/>
      <c r="AG35" s="308"/>
      <c r="AH35" s="309"/>
      <c r="AI35" s="308"/>
      <c r="AJ35" s="10"/>
      <c r="AK35" s="10"/>
      <c r="AL35" s="309"/>
      <c r="AM35" s="310"/>
    </row>
    <row r="36" spans="2:43" x14ac:dyDescent="0.2">
      <c r="B36" s="303" t="s">
        <v>13</v>
      </c>
      <c r="C36" s="304"/>
      <c r="D36" s="312">
        <f>SUM(E11:E28)/D32</f>
        <v>5.5</v>
      </c>
      <c r="E36" s="313">
        <f>SUM(E11:E31)/9</f>
        <v>2.4444444444444446</v>
      </c>
      <c r="F36" s="314">
        <f>SUM(G11:G28)/F32</f>
        <v>4.25</v>
      </c>
      <c r="G36" s="313"/>
      <c r="H36" s="109">
        <f>SUM(H11:H28)/H32</f>
        <v>7.05</v>
      </c>
      <c r="I36" s="314">
        <f>SUM(J11:J28)/I32</f>
        <v>175.75</v>
      </c>
      <c r="J36" s="313"/>
      <c r="K36" s="314">
        <f>SUM(L11:L28)/K32</f>
        <v>5</v>
      </c>
      <c r="L36" s="313">
        <f>SUM(L11:L31)/9</f>
        <v>2.2222222222222223</v>
      </c>
      <c r="M36" s="314">
        <f>SUM(N11:N28)/M32</f>
        <v>3.7750000000000004</v>
      </c>
      <c r="N36" s="313"/>
      <c r="O36" s="109">
        <f>SUM(O11:O28)/O32</f>
        <v>0.65249999999999997</v>
      </c>
      <c r="P36" s="167">
        <f>SUM(P11:P28)/P32</f>
        <v>0.21250000000000002</v>
      </c>
      <c r="Q36" s="314">
        <f>SUM(R11:R28)/Q32</f>
        <v>0.67500000000000004</v>
      </c>
      <c r="R36" s="315"/>
      <c r="S36" s="140">
        <f>SUM(S8:S26)/S32</f>
        <v>70.199999999999989</v>
      </c>
      <c r="T36" s="140">
        <f>SUM(T8:T26)/T32</f>
        <v>82.4</v>
      </c>
      <c r="W36" s="303" t="s">
        <v>13</v>
      </c>
      <c r="X36" s="304"/>
      <c r="Y36" s="249"/>
      <c r="Z36" s="108" t="e">
        <f>SUM(Z11:Z28)/Z32</f>
        <v>#DIV/0!</v>
      </c>
      <c r="AA36" s="314" t="e">
        <f>SUM(AB11:AB28)/AA32</f>
        <v>#DIV/0!</v>
      </c>
      <c r="AB36" s="313"/>
      <c r="AC36" s="109" t="e">
        <f>SUM(AC11:AC28)/AC32</f>
        <v>#DIV/0!</v>
      </c>
      <c r="AD36" s="314" t="e">
        <f>SUM(AE11:AE28)/AD32</f>
        <v>#DIV/0!</v>
      </c>
      <c r="AE36" s="313"/>
      <c r="AF36" s="314" t="e">
        <f>SUM(AG11:AG28)/AF32</f>
        <v>#DIV/0!</v>
      </c>
      <c r="AG36" s="313">
        <f>SUM(AG11:AG31)/9</f>
        <v>0</v>
      </c>
      <c r="AH36" s="314" t="e">
        <f>SUM(AI11:AI28)/AH32</f>
        <v>#DIV/0!</v>
      </c>
      <c r="AI36" s="313"/>
      <c r="AJ36" s="109" t="e">
        <f>SUM(AJ11:AJ28)/AJ32</f>
        <v>#DIV/0!</v>
      </c>
      <c r="AK36" s="109" t="e">
        <f>SUM(AK11:AK25)/AK32</f>
        <v>#DIV/0!</v>
      </c>
      <c r="AL36" s="314" t="e">
        <f>SUM(AM11:AM28)/AL32</f>
        <v>#DIV/0!</v>
      </c>
      <c r="AM36" s="315"/>
    </row>
    <row r="37" spans="2:43" x14ac:dyDescent="0.2">
      <c r="B37" s="24"/>
      <c r="C37" s="25"/>
      <c r="D37" s="307"/>
      <c r="E37" s="308"/>
      <c r="F37" s="309"/>
      <c r="G37" s="308"/>
      <c r="H37" s="10"/>
      <c r="I37" s="309"/>
      <c r="J37" s="308"/>
      <c r="K37" s="309"/>
      <c r="L37" s="308"/>
      <c r="M37" s="309"/>
      <c r="N37" s="308"/>
      <c r="O37" s="10"/>
      <c r="P37" s="10"/>
      <c r="Q37" s="309"/>
      <c r="R37" s="310"/>
      <c r="S37" s="81"/>
      <c r="T37" s="81"/>
      <c r="W37" s="24"/>
      <c r="X37" s="25"/>
      <c r="Y37" s="249"/>
      <c r="Z37" s="7"/>
      <c r="AA37" s="309"/>
      <c r="AB37" s="308"/>
      <c r="AC37" s="10"/>
      <c r="AD37" s="309"/>
      <c r="AE37" s="308"/>
      <c r="AF37" s="309"/>
      <c r="AG37" s="308"/>
      <c r="AH37" s="309"/>
      <c r="AI37" s="308"/>
      <c r="AJ37" s="10"/>
      <c r="AK37" s="10"/>
      <c r="AL37" s="309"/>
      <c r="AM37" s="310"/>
    </row>
    <row r="38" spans="2:43" ht="13.5" thickBot="1" x14ac:dyDescent="0.25">
      <c r="B38" s="316" t="s">
        <v>14</v>
      </c>
      <c r="C38" s="317"/>
      <c r="D38" s="318">
        <f>MAX(E11:E28)</f>
        <v>7</v>
      </c>
      <c r="E38" s="319"/>
      <c r="F38" s="320">
        <f>MAX(G11:G28)</f>
        <v>13</v>
      </c>
      <c r="G38" s="319"/>
      <c r="H38" s="15">
        <f>MAX(H11:H28)</f>
        <v>7.1</v>
      </c>
      <c r="I38" s="320">
        <f>MAX(J11:J28)</f>
        <v>480</v>
      </c>
      <c r="J38" s="319"/>
      <c r="K38" s="320">
        <f>MAX(L11:L28)</f>
        <v>5</v>
      </c>
      <c r="L38" s="319"/>
      <c r="M38" s="320">
        <f>MAX(N11:N28)</f>
        <v>4.5</v>
      </c>
      <c r="N38" s="319"/>
      <c r="O38" s="15">
        <f>MAX(O11:O28)</f>
        <v>0.85</v>
      </c>
      <c r="P38" s="15">
        <f>MAX(P11:P28)</f>
        <v>0.25</v>
      </c>
      <c r="Q38" s="320">
        <f>MAX(R11:R28)</f>
        <v>1</v>
      </c>
      <c r="R38" s="321"/>
      <c r="S38" s="82">
        <f>MAX(S8:S26)</f>
        <v>75.8</v>
      </c>
      <c r="T38" s="82">
        <f>MAX(T8:T26)</f>
        <v>84.1</v>
      </c>
      <c r="W38" s="316" t="s">
        <v>14</v>
      </c>
      <c r="X38" s="317"/>
      <c r="Y38" s="250"/>
      <c r="Z38" s="14">
        <f>MAX(Z11:Z28)</f>
        <v>0</v>
      </c>
      <c r="AA38" s="320">
        <f>MAX(AB11:AB28)</f>
        <v>0</v>
      </c>
      <c r="AB38" s="319"/>
      <c r="AC38" s="15">
        <f>MAX(AC11:AC28)</f>
        <v>0</v>
      </c>
      <c r="AD38" s="320">
        <f>MAX(AE11:AE28)</f>
        <v>0</v>
      </c>
      <c r="AE38" s="319"/>
      <c r="AF38" s="320">
        <f>MAX(AG11:AG28)</f>
        <v>0</v>
      </c>
      <c r="AG38" s="319"/>
      <c r="AH38" s="320">
        <f>MAX(AI11:AI28)</f>
        <v>0</v>
      </c>
      <c r="AI38" s="319"/>
      <c r="AJ38" s="15">
        <f>MAX(AJ11:AJ28)</f>
        <v>0</v>
      </c>
      <c r="AK38" s="15">
        <f>MAX(AK11:AK25)</f>
        <v>0</v>
      </c>
      <c r="AL38" s="320">
        <f>MAX(AM11:AM28)</f>
        <v>0</v>
      </c>
      <c r="AM38" s="321"/>
    </row>
    <row r="40" spans="2:43" ht="13.5" hidden="1" thickBot="1" x14ac:dyDescent="0.25">
      <c r="X40" s="38">
        <v>0</v>
      </c>
      <c r="Y40" s="251"/>
    </row>
    <row r="41" spans="2:43" ht="13.5" hidden="1" thickBot="1" x14ac:dyDescent="0.25">
      <c r="Z41" s="129" t="e">
        <f>$X$40*Z36</f>
        <v>#DIV/0!</v>
      </c>
      <c r="AA41" s="322" t="e">
        <f>$X$40*AA36</f>
        <v>#DIV/0!</v>
      </c>
      <c r="AB41" s="323"/>
      <c r="AC41" s="129" t="e">
        <f>$X$40*AC36</f>
        <v>#DIV/0!</v>
      </c>
      <c r="AD41" s="322" t="e">
        <f>$X$40*AD36</f>
        <v>#DIV/0!</v>
      </c>
      <c r="AE41" s="323"/>
      <c r="AF41" s="322" t="e">
        <f>$X$40*AF36</f>
        <v>#DIV/0!</v>
      </c>
      <c r="AG41" s="323"/>
      <c r="AH41" s="322" t="e">
        <f>$X$40*AH36</f>
        <v>#DIV/0!</v>
      </c>
      <c r="AI41" s="323"/>
      <c r="AJ41" s="129" t="e">
        <f>$X$40*AJ36</f>
        <v>#DIV/0!</v>
      </c>
      <c r="AK41" s="129" t="e">
        <f>$X$40*AK36</f>
        <v>#DIV/0!</v>
      </c>
      <c r="AL41" s="322" t="e">
        <f>$X$40*AL36</f>
        <v>#DIV/0!</v>
      </c>
      <c r="AM41" s="323"/>
    </row>
    <row r="42" spans="2:43" ht="38.25" customHeight="1" x14ac:dyDescent="0.25">
      <c r="D42" s="18" t="s">
        <v>17</v>
      </c>
      <c r="E42" s="18"/>
      <c r="F42" s="5"/>
      <c r="O42" s="279" t="s">
        <v>18</v>
      </c>
      <c r="P42" s="279"/>
      <c r="Q42" s="19"/>
      <c r="R42" s="22"/>
      <c r="S42" s="22"/>
      <c r="T42" s="22"/>
      <c r="AA42" s="18" t="s">
        <v>17</v>
      </c>
      <c r="AB42" s="18"/>
      <c r="AC42" s="5"/>
      <c r="AL42" s="279" t="s">
        <v>18</v>
      </c>
      <c r="AM42" s="279"/>
      <c r="AN42" s="19"/>
      <c r="AO42" s="22"/>
      <c r="AP42" s="22"/>
      <c r="AQ42" s="22"/>
    </row>
    <row r="43" spans="2:43" ht="16.5" thickBot="1" x14ac:dyDescent="0.3">
      <c r="D43" s="18" t="s">
        <v>0</v>
      </c>
      <c r="E43" s="18"/>
      <c r="F43" s="5"/>
      <c r="O43" s="19"/>
      <c r="P43" s="19"/>
      <c r="Q43" s="19"/>
      <c r="R43" s="22"/>
      <c r="S43" s="22"/>
      <c r="T43" s="22"/>
      <c r="AA43" s="18" t="s">
        <v>0</v>
      </c>
      <c r="AB43" s="18"/>
      <c r="AC43" s="5"/>
      <c r="AL43" s="19"/>
      <c r="AM43" s="19"/>
      <c r="AN43" s="19"/>
      <c r="AO43" s="22"/>
      <c r="AP43" s="22"/>
      <c r="AQ43" s="22"/>
    </row>
    <row r="44" spans="2:43" ht="16.5" thickBot="1" x14ac:dyDescent="0.3">
      <c r="B44"/>
      <c r="D44" s="18" t="s">
        <v>1</v>
      </c>
      <c r="E44" s="18"/>
      <c r="F44" s="5"/>
      <c r="H44" s="280">
        <v>2</v>
      </c>
      <c r="I44" s="281"/>
      <c r="X44"/>
      <c r="Y44"/>
      <c r="AA44" s="18" t="s">
        <v>1</v>
      </c>
      <c r="AB44" s="18"/>
      <c r="AC44" s="5"/>
      <c r="AE44" s="280">
        <v>4</v>
      </c>
      <c r="AF44" s="281"/>
      <c r="AO44" s="2"/>
    </row>
    <row r="45" spans="2:43" ht="16.5" thickBot="1" x14ac:dyDescent="0.3">
      <c r="D45" s="18" t="s">
        <v>2</v>
      </c>
      <c r="E45" s="18"/>
      <c r="F45" s="5"/>
      <c r="H45" s="280" t="s">
        <v>60</v>
      </c>
      <c r="I45" s="281"/>
      <c r="AA45" s="18" t="s">
        <v>2</v>
      </c>
      <c r="AB45" s="18"/>
      <c r="AC45" s="5"/>
      <c r="AE45" s="280" t="s">
        <v>60</v>
      </c>
      <c r="AF45" s="281"/>
      <c r="AL45"/>
      <c r="AM45"/>
      <c r="AN45"/>
    </row>
    <row r="46" spans="2:43" ht="16.5" thickBot="1" x14ac:dyDescent="0.3">
      <c r="D46" s="18" t="s">
        <v>19</v>
      </c>
      <c r="E46" s="18"/>
      <c r="F46" s="5"/>
      <c r="H46" s="280" t="s">
        <v>20</v>
      </c>
      <c r="I46" s="281"/>
      <c r="AA46" s="18" t="s">
        <v>19</v>
      </c>
      <c r="AB46" s="18"/>
      <c r="AC46" s="5"/>
      <c r="AE46" s="280" t="s">
        <v>28</v>
      </c>
      <c r="AF46" s="281"/>
      <c r="AL46"/>
      <c r="AM46"/>
      <c r="AN46"/>
    </row>
    <row r="47" spans="2:43" ht="16.5" thickBot="1" x14ac:dyDescent="0.3">
      <c r="D47" s="18" t="s">
        <v>21</v>
      </c>
      <c r="E47" s="18"/>
      <c r="F47" s="5"/>
      <c r="H47" s="287"/>
      <c r="I47" s="288"/>
      <c r="AA47" s="18" t="s">
        <v>21</v>
      </c>
      <c r="AB47" s="18"/>
      <c r="AC47" s="5"/>
      <c r="AE47" s="287"/>
      <c r="AF47" s="288"/>
      <c r="AL47"/>
      <c r="AM47"/>
      <c r="AN47"/>
    </row>
    <row r="48" spans="2:43" ht="13.5" thickBot="1" x14ac:dyDescent="0.25">
      <c r="AA48" s="2"/>
      <c r="AC48" s="6"/>
      <c r="AO48" s="2"/>
      <c r="AP48" s="2"/>
      <c r="AQ48" s="2"/>
    </row>
    <row r="49" spans="2:40" s="1" customFormat="1" ht="65.25" customHeight="1" thickBot="1" x14ac:dyDescent="0.25">
      <c r="B49" s="23" t="s">
        <v>22</v>
      </c>
      <c r="C49" s="66" t="s">
        <v>35</v>
      </c>
      <c r="D49" s="290" t="s">
        <v>23</v>
      </c>
      <c r="E49" s="291"/>
      <c r="F49" s="292" t="s">
        <v>3</v>
      </c>
      <c r="G49" s="291"/>
      <c r="H49" s="4" t="s">
        <v>4</v>
      </c>
      <c r="I49" s="292" t="s">
        <v>5</v>
      </c>
      <c r="J49" s="291"/>
      <c r="K49" s="292" t="s">
        <v>6</v>
      </c>
      <c r="L49" s="291"/>
      <c r="M49" s="292" t="s">
        <v>7</v>
      </c>
      <c r="N49" s="291"/>
      <c r="O49" s="3" t="s">
        <v>8</v>
      </c>
      <c r="P49" s="3" t="s">
        <v>27</v>
      </c>
      <c r="Q49" s="292" t="s">
        <v>9</v>
      </c>
      <c r="R49" s="293"/>
      <c r="S49" s="79" t="s">
        <v>37</v>
      </c>
      <c r="T49" s="79" t="s">
        <v>38</v>
      </c>
      <c r="W49" s="66" t="s">
        <v>22</v>
      </c>
      <c r="X49" s="66" t="s">
        <v>35</v>
      </c>
      <c r="Y49" s="240" t="s">
        <v>71</v>
      </c>
      <c r="Z49" s="290" t="s">
        <v>67</v>
      </c>
      <c r="AA49" s="291"/>
      <c r="AB49" s="292" t="s">
        <v>68</v>
      </c>
      <c r="AC49" s="291"/>
      <c r="AD49" s="3" t="s">
        <v>69</v>
      </c>
      <c r="AE49" s="292" t="s">
        <v>70</v>
      </c>
      <c r="AF49" s="291"/>
      <c r="AG49" s="292" t="s">
        <v>64</v>
      </c>
      <c r="AH49" s="291"/>
      <c r="AI49" s="292" t="s">
        <v>65</v>
      </c>
      <c r="AJ49" s="291"/>
      <c r="AK49" s="3" t="s">
        <v>4</v>
      </c>
      <c r="AL49" s="292" t="s">
        <v>66</v>
      </c>
      <c r="AM49" s="293"/>
    </row>
    <row r="50" spans="2:40" s="1" customFormat="1" ht="15.75" customHeight="1" x14ac:dyDescent="0.2">
      <c r="B50" s="282"/>
      <c r="C50" s="282"/>
      <c r="D50" s="284" t="s">
        <v>24</v>
      </c>
      <c r="E50" s="285"/>
      <c r="F50" s="285"/>
      <c r="G50" s="285"/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6"/>
      <c r="S50" s="2"/>
      <c r="T50" s="2"/>
      <c r="W50" s="282"/>
      <c r="X50" s="282"/>
      <c r="Y50" s="243"/>
      <c r="Z50" s="333" t="s">
        <v>24</v>
      </c>
      <c r="AA50" s="334"/>
      <c r="AB50" s="334"/>
      <c r="AC50" s="334"/>
      <c r="AD50" s="334"/>
      <c r="AE50" s="334"/>
      <c r="AF50" s="334"/>
      <c r="AG50" s="334"/>
      <c r="AH50" s="334"/>
      <c r="AI50" s="334"/>
      <c r="AJ50" s="334"/>
      <c r="AK50" s="334"/>
      <c r="AL50" s="334"/>
      <c r="AM50" s="335"/>
    </row>
    <row r="51" spans="2:40" s="1" customFormat="1" ht="13.5" thickBot="1" x14ac:dyDescent="0.25">
      <c r="B51" s="283"/>
      <c r="C51" s="283"/>
      <c r="D51" s="294" t="s">
        <v>25</v>
      </c>
      <c r="E51" s="295"/>
      <c r="F51" s="295"/>
      <c r="G51" s="295"/>
      <c r="H51" s="295"/>
      <c r="I51" s="295"/>
      <c r="J51" s="295"/>
      <c r="K51" s="295"/>
      <c r="L51" s="295"/>
      <c r="M51" s="295"/>
      <c r="N51" s="295"/>
      <c r="O51" s="295"/>
      <c r="P51" s="295"/>
      <c r="Q51" s="295"/>
      <c r="R51" s="296"/>
      <c r="S51" s="2"/>
      <c r="T51" s="2"/>
      <c r="W51" s="283"/>
      <c r="X51" s="283"/>
      <c r="Y51" s="241"/>
      <c r="Z51" s="294" t="s">
        <v>25</v>
      </c>
      <c r="AA51" s="295"/>
      <c r="AB51" s="295"/>
      <c r="AC51" s="295"/>
      <c r="AD51" s="295"/>
      <c r="AE51" s="295"/>
      <c r="AF51" s="295"/>
      <c r="AG51" s="295"/>
      <c r="AH51" s="295"/>
      <c r="AI51" s="295"/>
      <c r="AJ51" s="295"/>
      <c r="AK51" s="295"/>
      <c r="AL51" s="295"/>
      <c r="AM51" s="296"/>
    </row>
    <row r="52" spans="2:40" x14ac:dyDescent="0.2">
      <c r="B52" s="118">
        <v>46133</v>
      </c>
      <c r="C52" s="118">
        <v>46146</v>
      </c>
      <c r="D52" s="152"/>
      <c r="E52" s="156">
        <v>6</v>
      </c>
      <c r="F52" s="157"/>
      <c r="G52" s="156">
        <v>4</v>
      </c>
      <c r="H52" s="195">
        <v>8.4</v>
      </c>
      <c r="I52" s="157"/>
      <c r="J52" s="169">
        <v>27</v>
      </c>
      <c r="K52" s="153" t="s">
        <v>10</v>
      </c>
      <c r="L52" s="156">
        <v>5</v>
      </c>
      <c r="M52" s="157"/>
      <c r="N52" s="156">
        <v>1.3</v>
      </c>
      <c r="O52" s="154">
        <v>0.94</v>
      </c>
      <c r="P52" s="154">
        <v>0.24</v>
      </c>
      <c r="Q52" s="155"/>
      <c r="R52" s="159">
        <v>1</v>
      </c>
      <c r="S52" s="170">
        <v>67</v>
      </c>
      <c r="T52" s="170">
        <v>81.7</v>
      </c>
      <c r="U52" s="107"/>
      <c r="W52" s="242">
        <v>46192</v>
      </c>
      <c r="X52" s="242">
        <v>46225</v>
      </c>
      <c r="Y52" s="252" t="s">
        <v>74</v>
      </c>
      <c r="Z52" s="340">
        <v>11056.56</v>
      </c>
      <c r="AA52" s="338"/>
      <c r="AB52" s="337">
        <v>36.07</v>
      </c>
      <c r="AC52" s="338"/>
      <c r="AD52" s="256">
        <v>3</v>
      </c>
      <c r="AE52" s="337">
        <v>2.99</v>
      </c>
      <c r="AF52" s="338"/>
      <c r="AG52" s="337">
        <v>224.28</v>
      </c>
      <c r="AH52" s="338"/>
      <c r="AI52" s="255" t="s">
        <v>10</v>
      </c>
      <c r="AJ52" s="254">
        <v>200</v>
      </c>
      <c r="AK52" s="256">
        <v>7.28</v>
      </c>
      <c r="AL52" s="325">
        <v>302.89999999999998</v>
      </c>
      <c r="AM52" s="326"/>
      <c r="AN52"/>
    </row>
    <row r="53" spans="2:40" x14ac:dyDescent="0.2">
      <c r="B53" s="118">
        <v>46168</v>
      </c>
      <c r="C53" s="118">
        <v>46182</v>
      </c>
      <c r="D53" s="152" t="s">
        <v>10</v>
      </c>
      <c r="E53" s="156">
        <v>5</v>
      </c>
      <c r="F53" s="157"/>
      <c r="G53" s="156">
        <v>4</v>
      </c>
      <c r="H53" s="154">
        <v>7.5</v>
      </c>
      <c r="I53" s="157"/>
      <c r="J53" s="156">
        <v>81</v>
      </c>
      <c r="K53" s="155" t="s">
        <v>10</v>
      </c>
      <c r="L53" s="156">
        <v>5</v>
      </c>
      <c r="M53" s="157"/>
      <c r="N53" s="156">
        <v>5.2</v>
      </c>
      <c r="O53" s="154">
        <v>0.46</v>
      </c>
      <c r="P53" s="154">
        <v>0.7</v>
      </c>
      <c r="Q53" s="155"/>
      <c r="R53" s="159">
        <v>0.7</v>
      </c>
      <c r="S53" s="170">
        <v>71.3</v>
      </c>
      <c r="T53" s="170">
        <v>84.9</v>
      </c>
      <c r="U53" s="107"/>
      <c r="W53" s="118">
        <v>46192</v>
      </c>
      <c r="X53" s="118">
        <v>46225</v>
      </c>
      <c r="Y53" s="246" t="s">
        <v>72</v>
      </c>
      <c r="Z53" s="339">
        <v>8608.2199999999993</v>
      </c>
      <c r="AA53" s="336"/>
      <c r="AB53" s="331">
        <v>37.25</v>
      </c>
      <c r="AC53" s="336"/>
      <c r="AD53" s="260">
        <v>3.5</v>
      </c>
      <c r="AE53" s="331">
        <v>5.89</v>
      </c>
      <c r="AF53" s="336"/>
      <c r="AG53" s="331">
        <v>223.05</v>
      </c>
      <c r="AH53" s="336"/>
      <c r="AI53" s="259" t="s">
        <v>10</v>
      </c>
      <c r="AJ53" s="258">
        <v>200</v>
      </c>
      <c r="AK53" s="260">
        <v>7.65</v>
      </c>
      <c r="AL53" s="331">
        <v>300.2</v>
      </c>
      <c r="AM53" s="332"/>
      <c r="AN53"/>
    </row>
    <row r="54" spans="2:40" x14ac:dyDescent="0.2">
      <c r="B54" s="118">
        <v>46196</v>
      </c>
      <c r="C54" s="118">
        <v>46209</v>
      </c>
      <c r="D54" s="152" t="s">
        <v>10</v>
      </c>
      <c r="E54" s="156">
        <v>5</v>
      </c>
      <c r="F54" s="157"/>
      <c r="G54" s="156">
        <v>7</v>
      </c>
      <c r="H54" s="154">
        <v>7.5</v>
      </c>
      <c r="I54" s="163"/>
      <c r="J54" s="162">
        <v>32</v>
      </c>
      <c r="K54" s="155" t="s">
        <v>10</v>
      </c>
      <c r="L54" s="156">
        <v>5</v>
      </c>
      <c r="M54" s="157"/>
      <c r="N54" s="156">
        <v>4.3</v>
      </c>
      <c r="O54" s="154">
        <v>1</v>
      </c>
      <c r="P54" s="154">
        <v>0.2</v>
      </c>
      <c r="Q54" s="155"/>
      <c r="R54" s="159">
        <v>2.7</v>
      </c>
      <c r="S54" s="170">
        <v>72.3</v>
      </c>
      <c r="T54" s="170">
        <v>85.7</v>
      </c>
      <c r="U54" s="107"/>
      <c r="W54" s="118">
        <v>46192</v>
      </c>
      <c r="X54" s="118">
        <v>46225</v>
      </c>
      <c r="Y54" s="246" t="s">
        <v>76</v>
      </c>
      <c r="Z54" s="339">
        <v>26948.98</v>
      </c>
      <c r="AA54" s="336"/>
      <c r="AB54" s="331">
        <v>63.97</v>
      </c>
      <c r="AC54" s="336"/>
      <c r="AD54" s="260">
        <v>3</v>
      </c>
      <c r="AE54" s="331">
        <v>3.63</v>
      </c>
      <c r="AF54" s="336"/>
      <c r="AG54" s="331">
        <v>342.98</v>
      </c>
      <c r="AH54" s="336"/>
      <c r="AI54" s="259" t="s">
        <v>10</v>
      </c>
      <c r="AJ54" s="258">
        <v>200</v>
      </c>
      <c r="AK54" s="260">
        <v>7.05</v>
      </c>
      <c r="AL54" s="331">
        <v>543.1</v>
      </c>
      <c r="AM54" s="332"/>
      <c r="AN54"/>
    </row>
    <row r="55" spans="2:40" ht="13.5" thickBot="1" x14ac:dyDescent="0.25">
      <c r="B55" s="118">
        <v>46225</v>
      </c>
      <c r="C55" s="118">
        <v>46238</v>
      </c>
      <c r="D55" s="152" t="s">
        <v>10</v>
      </c>
      <c r="E55" s="143">
        <v>5</v>
      </c>
      <c r="F55" s="157"/>
      <c r="G55" s="143">
        <v>1</v>
      </c>
      <c r="H55" s="127">
        <v>7.5</v>
      </c>
      <c r="I55" s="153"/>
      <c r="J55" s="164">
        <v>41</v>
      </c>
      <c r="K55" s="155" t="s">
        <v>10</v>
      </c>
      <c r="L55" s="143">
        <v>5</v>
      </c>
      <c r="M55" s="128"/>
      <c r="N55" s="143">
        <v>6.5</v>
      </c>
      <c r="O55" s="127">
        <v>0.47</v>
      </c>
      <c r="P55" s="154">
        <v>0.2</v>
      </c>
      <c r="Q55" s="155"/>
      <c r="R55" s="144">
        <v>2.9</v>
      </c>
      <c r="S55" s="87">
        <v>74.599999999999994</v>
      </c>
      <c r="T55" s="277" t="s">
        <v>82</v>
      </c>
      <c r="U55" s="107"/>
      <c r="W55" s="265">
        <v>46192</v>
      </c>
      <c r="X55" s="265">
        <v>46225</v>
      </c>
      <c r="Y55" s="266" t="s">
        <v>78</v>
      </c>
      <c r="Z55" s="356">
        <v>13915.66</v>
      </c>
      <c r="AA55" s="349"/>
      <c r="AB55" s="329">
        <v>37.67</v>
      </c>
      <c r="AC55" s="349"/>
      <c r="AD55" s="269">
        <v>4.9000000000000004</v>
      </c>
      <c r="AE55" s="329">
        <v>4.22</v>
      </c>
      <c r="AF55" s="349"/>
      <c r="AG55" s="329">
        <v>256.08999999999997</v>
      </c>
      <c r="AH55" s="349"/>
      <c r="AI55" s="268" t="s">
        <v>10</v>
      </c>
      <c r="AJ55" s="267">
        <v>200</v>
      </c>
      <c r="AK55" s="269">
        <v>7.81</v>
      </c>
      <c r="AL55" s="329">
        <v>412.6</v>
      </c>
      <c r="AM55" s="330"/>
      <c r="AN55"/>
    </row>
    <row r="56" spans="2:40" ht="13.5" thickBot="1" x14ac:dyDescent="0.25">
      <c r="B56" s="118"/>
      <c r="C56" s="118"/>
      <c r="D56" s="152"/>
      <c r="E56" s="143"/>
      <c r="F56" s="128"/>
      <c r="G56" s="143"/>
      <c r="H56" s="127"/>
      <c r="I56" s="153"/>
      <c r="J56" s="160"/>
      <c r="K56" s="155"/>
      <c r="L56" s="143"/>
      <c r="M56" s="128"/>
      <c r="N56" s="143"/>
      <c r="O56" s="127"/>
      <c r="P56" s="154"/>
      <c r="Q56" s="155"/>
      <c r="R56" s="144"/>
      <c r="S56" s="87"/>
      <c r="T56" s="87"/>
      <c r="U56" s="107"/>
      <c r="W56" s="359" t="s">
        <v>80</v>
      </c>
      <c r="X56" s="360"/>
      <c r="Y56" s="361"/>
      <c r="Z56" s="355">
        <f>AVERAGE(Z52:AA55)</f>
        <v>15132.355</v>
      </c>
      <c r="AA56" s="353"/>
      <c r="AB56" s="347">
        <f>AVERAGE(AB52:AC55)</f>
        <v>43.739999999999995</v>
      </c>
      <c r="AC56" s="348"/>
      <c r="AD56" s="274">
        <f>AVERAGE(AD52:AD55)</f>
        <v>3.6</v>
      </c>
      <c r="AE56" s="327">
        <f>AVERAGE(AE52:AF55)</f>
        <v>4.1824999999999992</v>
      </c>
      <c r="AF56" s="353"/>
      <c r="AG56" s="327">
        <f>AVERAGE(AG52:AH55)</f>
        <v>261.60000000000002</v>
      </c>
      <c r="AH56" s="353"/>
      <c r="AI56" s="272"/>
      <c r="AJ56" s="273">
        <f>AVERAGE(AJ52:AJ55)</f>
        <v>200</v>
      </c>
      <c r="AK56" s="274">
        <f>AVERAGE(AK52:AK55)</f>
        <v>7.4474999999999998</v>
      </c>
      <c r="AL56" s="327">
        <f>AVERAGE(AL52:AM55)</f>
        <v>389.69999999999993</v>
      </c>
      <c r="AM56" s="328"/>
      <c r="AN56"/>
    </row>
    <row r="57" spans="2:40" x14ac:dyDescent="0.2">
      <c r="B57" s="118"/>
      <c r="C57" s="118"/>
      <c r="D57" s="152"/>
      <c r="E57" s="143"/>
      <c r="F57" s="153"/>
      <c r="G57" s="143"/>
      <c r="H57" s="196"/>
      <c r="I57" s="153"/>
      <c r="J57" s="160"/>
      <c r="K57" s="155"/>
      <c r="L57" s="143"/>
      <c r="M57" s="128"/>
      <c r="N57" s="156"/>
      <c r="O57" s="127"/>
      <c r="P57" s="154"/>
      <c r="Q57" s="155"/>
      <c r="R57" s="144"/>
      <c r="S57" s="87"/>
      <c r="T57" s="87"/>
      <c r="U57" s="107"/>
      <c r="W57" s="242">
        <v>46192</v>
      </c>
      <c r="X57" s="242">
        <v>46225</v>
      </c>
      <c r="Y57" s="252" t="s">
        <v>75</v>
      </c>
      <c r="Z57" s="354">
        <v>12402.17</v>
      </c>
      <c r="AA57" s="352"/>
      <c r="AB57" s="325">
        <v>49.02</v>
      </c>
      <c r="AC57" s="352"/>
      <c r="AD57" s="270">
        <v>3.6</v>
      </c>
      <c r="AE57" s="325">
        <v>3.89</v>
      </c>
      <c r="AF57" s="352"/>
      <c r="AG57" s="325">
        <v>302.04000000000002</v>
      </c>
      <c r="AH57" s="352"/>
      <c r="AI57" s="257" t="s">
        <v>10</v>
      </c>
      <c r="AJ57" s="271">
        <v>200</v>
      </c>
      <c r="AK57" s="270">
        <v>6.79</v>
      </c>
      <c r="AL57" s="325">
        <v>329.4</v>
      </c>
      <c r="AM57" s="326"/>
      <c r="AN57"/>
    </row>
    <row r="58" spans="2:40" x14ac:dyDescent="0.2">
      <c r="B58" s="118"/>
      <c r="C58" s="118"/>
      <c r="D58" s="152"/>
      <c r="E58" s="156"/>
      <c r="F58" s="128"/>
      <c r="G58" s="143"/>
      <c r="H58" s="127"/>
      <c r="I58" s="157"/>
      <c r="J58" s="169"/>
      <c r="K58" s="155"/>
      <c r="L58" s="143"/>
      <c r="M58" s="128"/>
      <c r="N58" s="143"/>
      <c r="O58" s="127"/>
      <c r="P58" s="154"/>
      <c r="Q58" s="155"/>
      <c r="R58" s="144"/>
      <c r="S58" s="87"/>
      <c r="T58" s="87"/>
      <c r="U58" s="107"/>
      <c r="W58" s="118">
        <v>46192</v>
      </c>
      <c r="X58" s="118">
        <v>46225</v>
      </c>
      <c r="Y58" s="246" t="s">
        <v>73</v>
      </c>
      <c r="Z58" s="339">
        <v>24199.23</v>
      </c>
      <c r="AA58" s="336"/>
      <c r="AB58" s="331">
        <v>64.64</v>
      </c>
      <c r="AC58" s="336"/>
      <c r="AD58" s="261">
        <v>6</v>
      </c>
      <c r="AE58" s="331">
        <v>4.18</v>
      </c>
      <c r="AF58" s="336"/>
      <c r="AG58" s="331">
        <v>214.12</v>
      </c>
      <c r="AH58" s="336"/>
      <c r="AI58" s="259" t="s">
        <v>10</v>
      </c>
      <c r="AJ58" s="263">
        <v>200</v>
      </c>
      <c r="AK58" s="261">
        <v>6.46</v>
      </c>
      <c r="AL58" s="331">
        <v>444.9</v>
      </c>
      <c r="AM58" s="332"/>
      <c r="AN58"/>
    </row>
    <row r="59" spans="2:40" x14ac:dyDescent="0.2">
      <c r="B59" s="118"/>
      <c r="C59" s="118"/>
      <c r="D59" s="152"/>
      <c r="E59" s="143"/>
      <c r="F59" s="153"/>
      <c r="G59" s="156"/>
      <c r="H59" s="154"/>
      <c r="I59" s="153"/>
      <c r="J59" s="160"/>
      <c r="K59" s="155"/>
      <c r="L59" s="143"/>
      <c r="M59" s="153"/>
      <c r="N59" s="156"/>
      <c r="O59" s="154"/>
      <c r="P59" s="154"/>
      <c r="Q59" s="155"/>
      <c r="R59" s="144"/>
      <c r="S59" s="170"/>
      <c r="T59" s="170"/>
      <c r="U59" s="107"/>
      <c r="W59" s="118">
        <v>46192</v>
      </c>
      <c r="X59" s="118">
        <v>46225</v>
      </c>
      <c r="Y59" s="246" t="s">
        <v>77</v>
      </c>
      <c r="Z59" s="339">
        <v>6801.86</v>
      </c>
      <c r="AA59" s="336"/>
      <c r="AB59" s="331">
        <v>31.22</v>
      </c>
      <c r="AC59" s="336"/>
      <c r="AD59" s="260">
        <v>6</v>
      </c>
      <c r="AE59" s="331">
        <v>4.93</v>
      </c>
      <c r="AF59" s="336"/>
      <c r="AG59" s="331">
        <v>272.29000000000002</v>
      </c>
      <c r="AH59" s="336"/>
      <c r="AI59" s="259" t="s">
        <v>10</v>
      </c>
      <c r="AJ59" s="258">
        <v>200</v>
      </c>
      <c r="AK59" s="260">
        <v>6.5</v>
      </c>
      <c r="AL59" s="331">
        <v>268.2</v>
      </c>
      <c r="AM59" s="332"/>
      <c r="AN59"/>
    </row>
    <row r="60" spans="2:40" ht="13.5" thickBot="1" x14ac:dyDescent="0.25">
      <c r="B60" s="118"/>
      <c r="C60" s="118"/>
      <c r="D60" s="152"/>
      <c r="E60" s="143"/>
      <c r="F60" s="153"/>
      <c r="G60" s="156"/>
      <c r="H60" s="154"/>
      <c r="I60" s="153"/>
      <c r="J60" s="160"/>
      <c r="K60" s="155"/>
      <c r="L60" s="143"/>
      <c r="M60" s="153"/>
      <c r="N60" s="156"/>
      <c r="O60" s="154"/>
      <c r="P60" s="154"/>
      <c r="Q60" s="155"/>
      <c r="R60" s="144"/>
      <c r="S60" s="170"/>
      <c r="T60" s="170"/>
      <c r="U60" s="107"/>
      <c r="W60" s="265">
        <v>46192</v>
      </c>
      <c r="X60" s="265">
        <v>46225</v>
      </c>
      <c r="Y60" s="266" t="s">
        <v>79</v>
      </c>
      <c r="Z60" s="356">
        <v>33857.699999999997</v>
      </c>
      <c r="AA60" s="349"/>
      <c r="AB60" s="329">
        <v>65.52</v>
      </c>
      <c r="AC60" s="349"/>
      <c r="AD60" s="275">
        <v>6.6</v>
      </c>
      <c r="AE60" s="329">
        <v>1.94</v>
      </c>
      <c r="AF60" s="349"/>
      <c r="AG60" s="329">
        <v>217.49</v>
      </c>
      <c r="AH60" s="349"/>
      <c r="AI60" s="268" t="s">
        <v>10</v>
      </c>
      <c r="AJ60" s="267">
        <v>200</v>
      </c>
      <c r="AK60" s="275">
        <v>8.2200000000000006</v>
      </c>
      <c r="AL60" s="329">
        <v>451.7</v>
      </c>
      <c r="AM60" s="330"/>
      <c r="AN60"/>
    </row>
    <row r="61" spans="2:40" ht="13.5" thickBot="1" x14ac:dyDescent="0.25">
      <c r="B61" s="118"/>
      <c r="C61" s="118"/>
      <c r="D61" s="152"/>
      <c r="E61" s="143"/>
      <c r="F61" s="128"/>
      <c r="G61" s="143"/>
      <c r="H61" s="127"/>
      <c r="I61" s="128"/>
      <c r="J61" s="160"/>
      <c r="K61" s="155"/>
      <c r="L61" s="143"/>
      <c r="M61" s="128"/>
      <c r="N61" s="143"/>
      <c r="O61" s="127"/>
      <c r="P61" s="154"/>
      <c r="Q61" s="155"/>
      <c r="R61" s="144"/>
      <c r="S61" s="87"/>
      <c r="T61" s="87"/>
      <c r="U61" s="107"/>
      <c r="W61" s="359" t="s">
        <v>81</v>
      </c>
      <c r="X61" s="360"/>
      <c r="Y61" s="361"/>
      <c r="Z61" s="355">
        <f>AVERAGE(Z57:AA60)</f>
        <v>19315.239999999998</v>
      </c>
      <c r="AA61" s="353"/>
      <c r="AB61" s="347">
        <f>AVERAGE(AB57:AC60)</f>
        <v>52.599999999999994</v>
      </c>
      <c r="AC61" s="348"/>
      <c r="AD61" s="274">
        <f>AVERAGE(AD57:AD60)</f>
        <v>5.55</v>
      </c>
      <c r="AE61" s="327">
        <f>AVERAGE(AE57:AF60)</f>
        <v>3.7349999999999999</v>
      </c>
      <c r="AF61" s="353"/>
      <c r="AG61" s="327">
        <f>AVERAGE(AG57:AH60)</f>
        <v>251.48500000000001</v>
      </c>
      <c r="AH61" s="353"/>
      <c r="AI61" s="272"/>
      <c r="AJ61" s="273">
        <f>AVERAGE(AJ57:AJ60)</f>
        <v>200</v>
      </c>
      <c r="AK61" s="274">
        <f>AVERAGE(AK57:AK60)</f>
        <v>6.9924999999999997</v>
      </c>
      <c r="AL61" s="327">
        <f>AVERAGE(AL57:AM60)</f>
        <v>373.55</v>
      </c>
      <c r="AM61" s="328"/>
      <c r="AN61"/>
    </row>
    <row r="62" spans="2:40" x14ac:dyDescent="0.2">
      <c r="B62" s="118"/>
      <c r="C62" s="118"/>
      <c r="D62" s="152"/>
      <c r="E62" s="143"/>
      <c r="F62" s="128"/>
      <c r="G62" s="143"/>
      <c r="H62" s="127"/>
      <c r="I62" s="157"/>
      <c r="J62" s="156"/>
      <c r="K62" s="155"/>
      <c r="L62" s="143"/>
      <c r="M62" s="128"/>
      <c r="N62" s="143"/>
      <c r="O62" s="127"/>
      <c r="P62" s="154"/>
      <c r="Q62" s="155"/>
      <c r="R62" s="144"/>
      <c r="S62" s="87"/>
      <c r="T62" s="87"/>
      <c r="U62" s="107"/>
      <c r="W62" s="242"/>
      <c r="X62" s="242"/>
      <c r="Y62" s="252"/>
      <c r="Z62" s="354"/>
      <c r="AA62" s="352"/>
      <c r="AB62" s="345"/>
      <c r="AC62" s="346"/>
      <c r="AD62" s="270"/>
      <c r="AE62" s="325"/>
      <c r="AF62" s="352"/>
      <c r="AG62" s="325"/>
      <c r="AH62" s="352"/>
      <c r="AI62" s="276"/>
      <c r="AJ62" s="271"/>
      <c r="AK62" s="270"/>
      <c r="AL62" s="325"/>
      <c r="AM62" s="326"/>
      <c r="AN62"/>
    </row>
    <row r="63" spans="2:40" x14ac:dyDescent="0.2">
      <c r="B63" s="118"/>
      <c r="C63" s="118"/>
      <c r="D63" s="152"/>
      <c r="E63" s="143"/>
      <c r="F63" s="122"/>
      <c r="G63" s="143"/>
      <c r="H63" s="127"/>
      <c r="I63" s="122"/>
      <c r="J63" s="143"/>
      <c r="K63" s="155"/>
      <c r="L63" s="143"/>
      <c r="M63" s="122"/>
      <c r="N63" s="143"/>
      <c r="O63" s="127"/>
      <c r="P63" s="154"/>
      <c r="Q63" s="155"/>
      <c r="R63" s="144"/>
      <c r="S63" s="87"/>
      <c r="T63" s="170"/>
      <c r="U63" s="107"/>
      <c r="W63" s="118"/>
      <c r="X63" s="118"/>
      <c r="Y63" s="246"/>
      <c r="Z63" s="339"/>
      <c r="AA63" s="336"/>
      <c r="AB63" s="343"/>
      <c r="AC63" s="344"/>
      <c r="AD63" s="261"/>
      <c r="AE63" s="343"/>
      <c r="AF63" s="344"/>
      <c r="AG63" s="331"/>
      <c r="AH63" s="336"/>
      <c r="AI63" s="262"/>
      <c r="AJ63" s="263"/>
      <c r="AK63" s="261"/>
      <c r="AL63" s="331"/>
      <c r="AM63" s="332"/>
      <c r="AN63"/>
    </row>
    <row r="64" spans="2:40" x14ac:dyDescent="0.2">
      <c r="B64" s="118"/>
      <c r="C64" s="118"/>
      <c r="D64" s="152"/>
      <c r="E64" s="143"/>
      <c r="F64" s="122"/>
      <c r="G64" s="143"/>
      <c r="H64" s="127"/>
      <c r="I64" s="157"/>
      <c r="J64" s="156"/>
      <c r="K64" s="155"/>
      <c r="L64" s="143"/>
      <c r="M64" s="122"/>
      <c r="N64" s="143"/>
      <c r="O64" s="127"/>
      <c r="P64" s="127"/>
      <c r="Q64" s="119"/>
      <c r="R64" s="144"/>
      <c r="S64" s="87"/>
      <c r="T64" s="87"/>
      <c r="U64" s="107"/>
      <c r="W64" s="118"/>
      <c r="X64" s="118"/>
      <c r="Y64" s="246"/>
      <c r="Z64" s="339"/>
      <c r="AA64" s="336"/>
      <c r="AB64" s="343"/>
      <c r="AC64" s="344"/>
      <c r="AD64" s="261"/>
      <c r="AE64" s="331"/>
      <c r="AF64" s="336"/>
      <c r="AG64" s="331"/>
      <c r="AH64" s="336"/>
      <c r="AI64" s="262"/>
      <c r="AJ64" s="263"/>
      <c r="AK64" s="261"/>
      <c r="AL64" s="331"/>
      <c r="AM64" s="332"/>
      <c r="AN64"/>
    </row>
    <row r="65" spans="2:40" x14ac:dyDescent="0.2">
      <c r="B65" s="118"/>
      <c r="C65" s="118"/>
      <c r="D65" s="152"/>
      <c r="E65" s="143"/>
      <c r="F65" s="128"/>
      <c r="G65" s="143"/>
      <c r="H65" s="127"/>
      <c r="I65" s="128"/>
      <c r="J65" s="143"/>
      <c r="K65" s="153"/>
      <c r="L65" s="143"/>
      <c r="M65" s="128"/>
      <c r="N65" s="143"/>
      <c r="O65" s="127"/>
      <c r="P65" s="154"/>
      <c r="Q65" s="155"/>
      <c r="R65" s="144"/>
      <c r="S65" s="87"/>
      <c r="T65" s="87"/>
      <c r="U65" s="107"/>
      <c r="W65" s="118"/>
      <c r="X65" s="118"/>
      <c r="Y65" s="246"/>
      <c r="Z65" s="339"/>
      <c r="AA65" s="336"/>
      <c r="AB65" s="343"/>
      <c r="AC65" s="344"/>
      <c r="AD65" s="261"/>
      <c r="AE65" s="343"/>
      <c r="AF65" s="344"/>
      <c r="AG65" s="331"/>
      <c r="AH65" s="336"/>
      <c r="AI65" s="262"/>
      <c r="AJ65" s="263"/>
      <c r="AK65" s="261"/>
      <c r="AL65" s="331"/>
      <c r="AM65" s="332"/>
      <c r="AN65"/>
    </row>
    <row r="66" spans="2:40" x14ac:dyDescent="0.2">
      <c r="B66" s="118"/>
      <c r="C66" s="118"/>
      <c r="D66" s="152"/>
      <c r="E66" s="143"/>
      <c r="F66" s="128"/>
      <c r="G66" s="143"/>
      <c r="H66" s="127"/>
      <c r="I66" s="128"/>
      <c r="J66" s="143"/>
      <c r="K66" s="153"/>
      <c r="L66" s="143"/>
      <c r="M66" s="128"/>
      <c r="N66" s="143"/>
      <c r="O66" s="127"/>
      <c r="P66" s="154"/>
      <c r="Q66" s="155"/>
      <c r="R66" s="144"/>
      <c r="S66" s="87"/>
      <c r="T66" s="87"/>
      <c r="U66" s="107"/>
      <c r="W66" s="118"/>
      <c r="X66" s="118"/>
      <c r="Y66" s="246"/>
      <c r="Z66" s="339"/>
      <c r="AA66" s="336"/>
      <c r="AB66" s="343"/>
      <c r="AC66" s="344"/>
      <c r="AD66" s="261"/>
      <c r="AE66" s="343"/>
      <c r="AF66" s="344"/>
      <c r="AG66" s="331"/>
      <c r="AH66" s="336"/>
      <c r="AI66" s="262"/>
      <c r="AJ66" s="263"/>
      <c r="AK66" s="261"/>
      <c r="AL66" s="331"/>
      <c r="AM66" s="332"/>
      <c r="AN66"/>
    </row>
    <row r="67" spans="2:40" x14ac:dyDescent="0.2">
      <c r="B67" s="118"/>
      <c r="C67" s="118"/>
      <c r="D67" s="152"/>
      <c r="E67" s="143"/>
      <c r="F67" s="128"/>
      <c r="G67" s="143"/>
      <c r="H67" s="127"/>
      <c r="I67" s="157"/>
      <c r="J67" s="156"/>
      <c r="K67" s="153"/>
      <c r="L67" s="143"/>
      <c r="M67" s="128"/>
      <c r="N67" s="143"/>
      <c r="O67" s="127"/>
      <c r="P67" s="127"/>
      <c r="Q67" s="155"/>
      <c r="R67" s="144"/>
      <c r="S67" s="87"/>
      <c r="T67" s="87"/>
      <c r="U67" s="107"/>
      <c r="W67" s="118"/>
      <c r="X67" s="118"/>
      <c r="Y67" s="246"/>
      <c r="Z67" s="339"/>
      <c r="AA67" s="336"/>
      <c r="AB67" s="343"/>
      <c r="AC67" s="344"/>
      <c r="AD67" s="261"/>
      <c r="AE67" s="331"/>
      <c r="AF67" s="336"/>
      <c r="AG67" s="331"/>
      <c r="AH67" s="336"/>
      <c r="AI67" s="262"/>
      <c r="AJ67" s="263"/>
      <c r="AK67" s="261"/>
      <c r="AL67" s="331"/>
      <c r="AM67" s="332"/>
      <c r="AN67"/>
    </row>
    <row r="68" spans="2:40" x14ac:dyDescent="0.2">
      <c r="B68" s="118"/>
      <c r="C68" s="118"/>
      <c r="D68" s="150"/>
      <c r="E68" s="143"/>
      <c r="F68" s="128"/>
      <c r="G68" s="143"/>
      <c r="H68" s="127"/>
      <c r="I68" s="128"/>
      <c r="J68" s="143"/>
      <c r="K68" s="122"/>
      <c r="L68" s="143"/>
      <c r="M68" s="128"/>
      <c r="N68" s="143"/>
      <c r="O68" s="127"/>
      <c r="P68" s="127"/>
      <c r="Q68" s="119"/>
      <c r="R68" s="158"/>
      <c r="S68" s="87"/>
      <c r="T68" s="87"/>
      <c r="U68" s="107"/>
      <c r="W68" s="118"/>
      <c r="X68" s="118"/>
      <c r="Y68" s="246"/>
      <c r="Z68" s="358"/>
      <c r="AA68" s="344"/>
      <c r="AB68" s="343"/>
      <c r="AC68" s="344"/>
      <c r="AD68" s="261"/>
      <c r="AE68" s="343"/>
      <c r="AF68" s="344"/>
      <c r="AG68" s="343"/>
      <c r="AH68" s="344"/>
      <c r="AI68" s="262"/>
      <c r="AJ68" s="263"/>
      <c r="AK68" s="261"/>
      <c r="AL68" s="331"/>
      <c r="AM68" s="332"/>
      <c r="AN68"/>
    </row>
    <row r="69" spans="2:40" x14ac:dyDescent="0.2">
      <c r="B69" s="118"/>
      <c r="C69" s="118"/>
      <c r="D69" s="126"/>
      <c r="E69" s="143"/>
      <c r="F69" s="128"/>
      <c r="G69" s="143"/>
      <c r="H69" s="127"/>
      <c r="I69" s="128"/>
      <c r="J69" s="143"/>
      <c r="K69" s="122"/>
      <c r="L69" s="143"/>
      <c r="M69" s="128"/>
      <c r="N69" s="143"/>
      <c r="O69" s="127"/>
      <c r="P69" s="127"/>
      <c r="Q69" s="119"/>
      <c r="R69" s="144"/>
      <c r="S69" s="87"/>
      <c r="T69" s="87"/>
      <c r="U69" s="107"/>
      <c r="W69" s="118"/>
      <c r="X69" s="118"/>
      <c r="Y69" s="246"/>
      <c r="Z69" s="358"/>
      <c r="AA69" s="344"/>
      <c r="AB69" s="343"/>
      <c r="AC69" s="344"/>
      <c r="AD69" s="261"/>
      <c r="AE69" s="343"/>
      <c r="AF69" s="344"/>
      <c r="AG69" s="343"/>
      <c r="AH69" s="344"/>
      <c r="AI69" s="262"/>
      <c r="AJ69" s="263"/>
      <c r="AK69" s="261"/>
      <c r="AL69" s="331"/>
      <c r="AM69" s="332"/>
      <c r="AN69"/>
    </row>
    <row r="70" spans="2:40" x14ac:dyDescent="0.2">
      <c r="B70" s="118"/>
      <c r="C70" s="118"/>
      <c r="D70" s="126"/>
      <c r="E70" s="143"/>
      <c r="F70" s="128"/>
      <c r="G70" s="143"/>
      <c r="H70" s="127"/>
      <c r="I70" s="128"/>
      <c r="J70" s="143"/>
      <c r="K70" s="122"/>
      <c r="L70" s="143"/>
      <c r="M70" s="128"/>
      <c r="N70" s="143"/>
      <c r="O70" s="127"/>
      <c r="P70" s="127"/>
      <c r="Q70" s="119"/>
      <c r="R70" s="144"/>
      <c r="S70" s="87"/>
      <c r="T70" s="87"/>
      <c r="U70" s="107"/>
      <c r="W70" s="118"/>
      <c r="X70" s="118"/>
      <c r="Y70" s="246"/>
      <c r="Z70" s="358"/>
      <c r="AA70" s="344"/>
      <c r="AB70" s="343"/>
      <c r="AC70" s="344"/>
      <c r="AD70" s="261"/>
      <c r="AE70" s="343"/>
      <c r="AF70" s="344"/>
      <c r="AG70" s="343"/>
      <c r="AH70" s="344"/>
      <c r="AI70" s="262"/>
      <c r="AJ70" s="263"/>
      <c r="AK70" s="261"/>
      <c r="AL70" s="331"/>
      <c r="AM70" s="332"/>
      <c r="AN70"/>
    </row>
    <row r="71" spans="2:40" ht="13.5" thickBot="1" x14ac:dyDescent="0.25">
      <c r="B71" s="120"/>
      <c r="C71" s="120"/>
      <c r="D71" s="151"/>
      <c r="E71" s="145"/>
      <c r="F71" s="124"/>
      <c r="G71" s="145"/>
      <c r="H71" s="121"/>
      <c r="I71" s="124"/>
      <c r="J71" s="145"/>
      <c r="K71" s="123"/>
      <c r="L71" s="145"/>
      <c r="M71" s="124"/>
      <c r="N71" s="145"/>
      <c r="O71" s="121"/>
      <c r="P71" s="121"/>
      <c r="Q71" s="125"/>
      <c r="R71" s="146"/>
      <c r="S71" s="87"/>
      <c r="T71" s="87"/>
      <c r="U71" s="107"/>
      <c r="W71" s="120"/>
      <c r="X71" s="120"/>
      <c r="Y71" s="253"/>
      <c r="Z71" s="357"/>
      <c r="AA71" s="351"/>
      <c r="AB71" s="350"/>
      <c r="AC71" s="351"/>
      <c r="AD71" s="264"/>
      <c r="AE71" s="350"/>
      <c r="AF71" s="351"/>
      <c r="AG71" s="350"/>
      <c r="AH71" s="351"/>
      <c r="AI71" s="350"/>
      <c r="AJ71" s="351"/>
      <c r="AK71" s="264"/>
      <c r="AL71" s="341"/>
      <c r="AM71" s="342"/>
      <c r="AN71"/>
    </row>
    <row r="72" spans="2:40" s="2" customFormat="1" x14ac:dyDescent="0.2">
      <c r="C72" s="44"/>
    </row>
    <row r="73" spans="2:40" x14ac:dyDescent="0.2"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</row>
    <row r="74" spans="2:40" s="2" customFormat="1" ht="13.5" thickBot="1" x14ac:dyDescent="0.25">
      <c r="B74" s="107"/>
      <c r="C74" s="107"/>
      <c r="D74" s="107"/>
      <c r="E74" s="107"/>
      <c r="F74" s="297"/>
      <c r="G74" s="297"/>
      <c r="H74" s="107"/>
      <c r="I74" s="297"/>
      <c r="J74" s="297"/>
      <c r="K74" s="297"/>
      <c r="L74" s="297"/>
      <c r="M74" s="297"/>
      <c r="N74" s="297"/>
      <c r="O74" s="107"/>
      <c r="P74" s="107"/>
      <c r="Q74" s="297"/>
      <c r="R74" s="297"/>
      <c r="S74" s="107"/>
      <c r="T74" s="107"/>
    </row>
    <row r="75" spans="2:40" s="2" customFormat="1" x14ac:dyDescent="0.2">
      <c r="B75" s="298" t="s">
        <v>11</v>
      </c>
      <c r="C75" s="299"/>
      <c r="D75" s="300">
        <f>COUNT(E52:E71)</f>
        <v>4</v>
      </c>
      <c r="E75" s="301"/>
      <c r="F75" s="302">
        <f>COUNT(G52:G71)</f>
        <v>4</v>
      </c>
      <c r="G75" s="301">
        <f>COUNT(G52:G68)</f>
        <v>4</v>
      </c>
      <c r="H75" s="16">
        <f>COUNT(H52:H71)</f>
        <v>4</v>
      </c>
      <c r="I75" s="302">
        <f>COUNT(J52:J71)</f>
        <v>4</v>
      </c>
      <c r="J75" s="301"/>
      <c r="K75" s="302">
        <f>COUNT(L52:L71)</f>
        <v>4</v>
      </c>
      <c r="L75" s="301"/>
      <c r="M75" s="302">
        <f>COUNT(N52:N71)</f>
        <v>4</v>
      </c>
      <c r="N75" s="301"/>
      <c r="O75" s="16">
        <f>COUNT(O52:O71)</f>
        <v>4</v>
      </c>
      <c r="P75" s="16">
        <f>COUNT(P52:P71)</f>
        <v>4</v>
      </c>
      <c r="Q75" s="302">
        <f>COUNT(R52:R71)</f>
        <v>4</v>
      </c>
      <c r="R75" s="311"/>
      <c r="S75" s="2">
        <f>COUNT(S52:S71)</f>
        <v>4</v>
      </c>
      <c r="T75" s="2">
        <f>COUNT(T52:T71)</f>
        <v>3</v>
      </c>
    </row>
    <row r="76" spans="2:40" s="2" customFormat="1" ht="12.75" customHeight="1" x14ac:dyDescent="0.2">
      <c r="B76" s="24"/>
      <c r="C76" s="25"/>
      <c r="D76" s="307"/>
      <c r="E76" s="308"/>
      <c r="F76" s="8"/>
      <c r="G76" s="9"/>
      <c r="H76" s="10"/>
      <c r="I76" s="309"/>
      <c r="J76" s="308"/>
      <c r="K76" s="309"/>
      <c r="L76" s="308"/>
      <c r="M76" s="309"/>
      <c r="N76" s="308"/>
      <c r="O76" s="10"/>
      <c r="P76" s="10"/>
      <c r="Q76" s="309"/>
      <c r="R76" s="310"/>
      <c r="S76" s="81"/>
      <c r="T76" s="81"/>
    </row>
    <row r="77" spans="2:40" s="2" customFormat="1" ht="12.75" customHeight="1" x14ac:dyDescent="0.2">
      <c r="B77" s="303" t="s">
        <v>12</v>
      </c>
      <c r="C77" s="304"/>
      <c r="D77" s="171" t="s">
        <v>10</v>
      </c>
      <c r="E77" s="12">
        <f>MIN(E52:E71)</f>
        <v>5</v>
      </c>
      <c r="F77" s="107"/>
      <c r="G77" s="12">
        <f>MIN(G52:G68)</f>
        <v>1</v>
      </c>
      <c r="H77" s="13">
        <f>MIN(H52:H68)</f>
        <v>7.5</v>
      </c>
      <c r="I77" s="305">
        <f>MIN(J52:J68)</f>
        <v>27</v>
      </c>
      <c r="J77" s="324"/>
      <c r="K77" s="107" t="s">
        <v>10</v>
      </c>
      <c r="L77" s="12">
        <f>MIN(L52:L68)</f>
        <v>5</v>
      </c>
      <c r="M77" s="12" t="s">
        <v>10</v>
      </c>
      <c r="N77" s="13">
        <f>MIN(N52:N68)</f>
        <v>1.3</v>
      </c>
      <c r="O77" s="13">
        <f>MIN(O52:O68)</f>
        <v>0.46</v>
      </c>
      <c r="P77" s="13">
        <f>MIN(P52:P68)</f>
        <v>0.2</v>
      </c>
      <c r="Q77" s="107" t="s">
        <v>10</v>
      </c>
      <c r="R77" s="17">
        <f>MIN(R52:R68)</f>
        <v>0.7</v>
      </c>
      <c r="S77" s="82">
        <f>MIN(S51:S69)</f>
        <v>67</v>
      </c>
      <c r="T77" s="82">
        <f>MIN(T51:T69)</f>
        <v>81.7</v>
      </c>
    </row>
    <row r="78" spans="2:40" s="2" customFormat="1" ht="13.5" customHeight="1" x14ac:dyDescent="0.2">
      <c r="B78" s="24"/>
      <c r="C78" s="25"/>
      <c r="D78" s="307"/>
      <c r="E78" s="308"/>
      <c r="F78" s="8"/>
      <c r="G78" s="9"/>
      <c r="H78" s="10"/>
      <c r="I78" s="309"/>
      <c r="J78" s="308"/>
      <c r="K78" s="309"/>
      <c r="L78" s="308"/>
      <c r="M78" s="309"/>
      <c r="N78" s="308"/>
      <c r="O78" s="10"/>
      <c r="P78" s="10"/>
      <c r="Q78" s="309"/>
      <c r="R78" s="310"/>
      <c r="S78" s="81"/>
      <c r="T78" s="81"/>
    </row>
    <row r="79" spans="2:40" s="2" customFormat="1" ht="12.75" customHeight="1" x14ac:dyDescent="0.2">
      <c r="B79" s="303" t="s">
        <v>13</v>
      </c>
      <c r="C79" s="304"/>
      <c r="D79" s="312">
        <f>SUM(E52:E71)/D75</f>
        <v>5.25</v>
      </c>
      <c r="E79" s="313">
        <f>SUM(E52:E74)/9</f>
        <v>2.3333333333333335</v>
      </c>
      <c r="F79" s="314">
        <f>SUM(G52:G68)/F75</f>
        <v>4</v>
      </c>
      <c r="G79" s="313"/>
      <c r="H79" s="109">
        <f>SUM(H52:H68)/H75</f>
        <v>7.7249999999999996</v>
      </c>
      <c r="I79" s="314">
        <f>SUM(J52:J68)/I75</f>
        <v>45.25</v>
      </c>
      <c r="J79" s="313"/>
      <c r="K79" s="314">
        <f>SUM(L52:L68)/K75</f>
        <v>5</v>
      </c>
      <c r="L79" s="313">
        <f>SUM(L52:L74)/9</f>
        <v>2.2222222222222223</v>
      </c>
      <c r="M79" s="314">
        <f>SUM(N52:N68)/M75</f>
        <v>4.3250000000000002</v>
      </c>
      <c r="N79" s="313"/>
      <c r="O79" s="109">
        <f>SUM(O52:O68)/O75</f>
        <v>0.71750000000000003</v>
      </c>
      <c r="P79" s="109">
        <f>SUM(P52:P68)/P75</f>
        <v>0.33499999999999996</v>
      </c>
      <c r="Q79" s="314">
        <f>SUM(R52:R68)/Q75</f>
        <v>1.8250000000000002</v>
      </c>
      <c r="R79" s="315"/>
      <c r="S79" s="140">
        <f>SUM(S51:S69)/S75</f>
        <v>71.300000000000011</v>
      </c>
      <c r="T79" s="140">
        <f>SUM(T51:T69)/T75</f>
        <v>84.100000000000009</v>
      </c>
    </row>
    <row r="80" spans="2:40" s="2" customFormat="1" x14ac:dyDescent="0.2">
      <c r="B80" s="24"/>
      <c r="C80" s="25"/>
      <c r="D80" s="307"/>
      <c r="E80" s="308"/>
      <c r="F80" s="309"/>
      <c r="G80" s="308"/>
      <c r="H80" s="10"/>
      <c r="I80" s="309"/>
      <c r="J80" s="308"/>
      <c r="K80" s="309"/>
      <c r="L80" s="308"/>
      <c r="M80" s="309"/>
      <c r="N80" s="308"/>
      <c r="O80" s="10"/>
      <c r="P80" s="10"/>
      <c r="Q80" s="309"/>
      <c r="R80" s="310"/>
      <c r="S80" s="81"/>
      <c r="T80" s="81"/>
    </row>
    <row r="81" spans="1:40" s="2" customFormat="1" ht="13.5" customHeight="1" thickBot="1" x14ac:dyDescent="0.25">
      <c r="B81" s="316" t="s">
        <v>14</v>
      </c>
      <c r="C81" s="317"/>
      <c r="D81" s="318">
        <f>MAX(E52:E71)</f>
        <v>6</v>
      </c>
      <c r="E81" s="319"/>
      <c r="F81" s="320">
        <f>MAX(G52:G68)</f>
        <v>7</v>
      </c>
      <c r="G81" s="319"/>
      <c r="H81" s="15">
        <f>MAX(H52:H68)</f>
        <v>8.4</v>
      </c>
      <c r="I81" s="320">
        <f>MAX(J52:J68)</f>
        <v>81</v>
      </c>
      <c r="J81" s="319"/>
      <c r="K81" s="320">
        <f>MAX(L52:L68)</f>
        <v>5</v>
      </c>
      <c r="L81" s="319"/>
      <c r="M81" s="320">
        <f>MAX(N52:N68)</f>
        <v>6.5</v>
      </c>
      <c r="N81" s="319"/>
      <c r="O81" s="15">
        <f>MAX(O52:O68)</f>
        <v>1</v>
      </c>
      <c r="P81" s="15">
        <f>MAX(P52:P68)</f>
        <v>0.7</v>
      </c>
      <c r="Q81" s="320">
        <f>MAX(R52:R68)</f>
        <v>2.9</v>
      </c>
      <c r="R81" s="321"/>
      <c r="S81" s="82">
        <f>MAX(S51:S69)</f>
        <v>74.599999999999994</v>
      </c>
      <c r="T81" s="82">
        <f>MAX(T51:T69)</f>
        <v>85.7</v>
      </c>
    </row>
    <row r="82" spans="1:40" x14ac:dyDescent="0.2"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</row>
    <row r="83" spans="1:40" x14ac:dyDescent="0.2">
      <c r="V83" s="6"/>
      <c r="AA83" s="2"/>
    </row>
    <row r="84" spans="1:40" x14ac:dyDescent="0.2">
      <c r="V84" s="6"/>
      <c r="AA84" s="2"/>
    </row>
    <row r="85" spans="1:40" x14ac:dyDescent="0.2">
      <c r="V85" s="6"/>
    </row>
    <row r="86" spans="1:40" ht="29.25" customHeight="1" x14ac:dyDescent="0.2">
      <c r="AA86" s="2"/>
      <c r="AK86"/>
      <c r="AL86"/>
      <c r="AM86"/>
      <c r="AN86"/>
    </row>
    <row r="87" spans="1:40" ht="13.5" hidden="1" thickBot="1" x14ac:dyDescent="0.25">
      <c r="A87" s="20" t="s">
        <v>15</v>
      </c>
      <c r="C87" s="38">
        <v>0</v>
      </c>
      <c r="AA87" s="2"/>
      <c r="AK87"/>
      <c r="AL87"/>
      <c r="AM87"/>
      <c r="AN87"/>
    </row>
    <row r="88" spans="1:40" ht="13.5" hidden="1" thickBot="1" x14ac:dyDescent="0.25">
      <c r="A88" s="20" t="s">
        <v>16</v>
      </c>
      <c r="D88" s="129">
        <f>$X$40*D36</f>
        <v>0</v>
      </c>
      <c r="E88" s="136"/>
      <c r="F88" s="322">
        <f>$X$40*F36</f>
        <v>0</v>
      </c>
      <c r="G88" s="323"/>
      <c r="H88" s="129">
        <f>$X$40*H36</f>
        <v>0</v>
      </c>
      <c r="I88" s="322">
        <f>$X$40*I36</f>
        <v>0</v>
      </c>
      <c r="J88" s="323"/>
      <c r="K88" s="322">
        <f>$X$40*K36</f>
        <v>0</v>
      </c>
      <c r="L88" s="323"/>
      <c r="M88" s="322">
        <f>$X$40*M36</f>
        <v>0</v>
      </c>
      <c r="N88" s="323"/>
      <c r="O88" s="129">
        <f>$X$40*O36</f>
        <v>0</v>
      </c>
      <c r="P88" s="129">
        <f>$X$40*P36</f>
        <v>0</v>
      </c>
      <c r="Q88" s="322">
        <f>$X$40*Q36</f>
        <v>0</v>
      </c>
      <c r="R88" s="323"/>
      <c r="S88" s="142"/>
      <c r="T88" s="142"/>
      <c r="AA88" s="2"/>
      <c r="AK88"/>
      <c r="AL88"/>
      <c r="AM88"/>
      <c r="AN88"/>
    </row>
  </sheetData>
  <mergeCells count="302">
    <mergeCell ref="W56:Y56"/>
    <mergeCell ref="W61:Y61"/>
    <mergeCell ref="AE58:AF58"/>
    <mergeCell ref="AE59:AF59"/>
    <mergeCell ref="AE57:AF57"/>
    <mergeCell ref="AE56:AF56"/>
    <mergeCell ref="AE55:AF55"/>
    <mergeCell ref="AE54:AF54"/>
    <mergeCell ref="Z57:AA57"/>
    <mergeCell ref="Z56:AA56"/>
    <mergeCell ref="Z55:AA55"/>
    <mergeCell ref="Z54:AA54"/>
    <mergeCell ref="AB59:AC59"/>
    <mergeCell ref="AB58:AC58"/>
    <mergeCell ref="AB57:AC57"/>
    <mergeCell ref="AB56:AC56"/>
    <mergeCell ref="AB55:AC55"/>
    <mergeCell ref="AB54:AC54"/>
    <mergeCell ref="AE65:AF65"/>
    <mergeCell ref="AE64:AF64"/>
    <mergeCell ref="AE63:AF63"/>
    <mergeCell ref="AE62:AF62"/>
    <mergeCell ref="AE61:AF61"/>
    <mergeCell ref="AE60:AF60"/>
    <mergeCell ref="AE71:AF71"/>
    <mergeCell ref="AE70:AF70"/>
    <mergeCell ref="AE69:AF69"/>
    <mergeCell ref="AE68:AF68"/>
    <mergeCell ref="AE67:AF67"/>
    <mergeCell ref="AE66:AF66"/>
    <mergeCell ref="Z63:AA63"/>
    <mergeCell ref="Z62:AA62"/>
    <mergeCell ref="Z61:AA61"/>
    <mergeCell ref="Z60:AA60"/>
    <mergeCell ref="Z59:AA59"/>
    <mergeCell ref="Z58:AA58"/>
    <mergeCell ref="Z71:AA71"/>
    <mergeCell ref="Z70:AA70"/>
    <mergeCell ref="Z69:AA69"/>
    <mergeCell ref="Z68:AA68"/>
    <mergeCell ref="Z67:AA67"/>
    <mergeCell ref="Z66:AA66"/>
    <mergeCell ref="Z65:AA65"/>
    <mergeCell ref="Z64:AA64"/>
    <mergeCell ref="AI71:AJ71"/>
    <mergeCell ref="AG57:AH57"/>
    <mergeCell ref="AG56:AH56"/>
    <mergeCell ref="AG55:AH55"/>
    <mergeCell ref="AG54:AH54"/>
    <mergeCell ref="AG53:AH53"/>
    <mergeCell ref="AG52:AH52"/>
    <mergeCell ref="AG63:AH63"/>
    <mergeCell ref="AG62:AH62"/>
    <mergeCell ref="AG61:AH61"/>
    <mergeCell ref="AG58:AH58"/>
    <mergeCell ref="AG60:AH60"/>
    <mergeCell ref="AG59:AH59"/>
    <mergeCell ref="AG71:AH71"/>
    <mergeCell ref="AG70:AH70"/>
    <mergeCell ref="AG69:AH69"/>
    <mergeCell ref="AG68:AH68"/>
    <mergeCell ref="AG67:AH67"/>
    <mergeCell ref="AG66:AH66"/>
    <mergeCell ref="AG65:AH65"/>
    <mergeCell ref="AG64:AH64"/>
    <mergeCell ref="AB65:AC65"/>
    <mergeCell ref="AB64:AC64"/>
    <mergeCell ref="AB63:AC63"/>
    <mergeCell ref="AB62:AC62"/>
    <mergeCell ref="AB61:AC61"/>
    <mergeCell ref="AB60:AC60"/>
    <mergeCell ref="AB71:AC71"/>
    <mergeCell ref="AB70:AC70"/>
    <mergeCell ref="AB69:AC69"/>
    <mergeCell ref="AB68:AC68"/>
    <mergeCell ref="AB67:AC67"/>
    <mergeCell ref="AB66:AC66"/>
    <mergeCell ref="AL70:AM70"/>
    <mergeCell ref="AL71:AM71"/>
    <mergeCell ref="AL64:AM64"/>
    <mergeCell ref="AL65:AM65"/>
    <mergeCell ref="AL66:AM66"/>
    <mergeCell ref="AL67:AM67"/>
    <mergeCell ref="AL68:AM68"/>
    <mergeCell ref="AL69:AM69"/>
    <mergeCell ref="AL58:AM58"/>
    <mergeCell ref="AL59:AM59"/>
    <mergeCell ref="AL60:AM60"/>
    <mergeCell ref="AL61:AM61"/>
    <mergeCell ref="AL62:AM62"/>
    <mergeCell ref="AL63:AM63"/>
    <mergeCell ref="Z51:AM51"/>
    <mergeCell ref="Z49:AA49"/>
    <mergeCell ref="AB49:AC49"/>
    <mergeCell ref="AE49:AF49"/>
    <mergeCell ref="AG49:AH49"/>
    <mergeCell ref="AI49:AJ49"/>
    <mergeCell ref="AL49:AM49"/>
    <mergeCell ref="AL57:AM57"/>
    <mergeCell ref="AL56:AM56"/>
    <mergeCell ref="AL55:AM55"/>
    <mergeCell ref="AL54:AM54"/>
    <mergeCell ref="AL53:AM53"/>
    <mergeCell ref="AL52:AM52"/>
    <mergeCell ref="Z50:AM50"/>
    <mergeCell ref="AE53:AF53"/>
    <mergeCell ref="AE52:AF52"/>
    <mergeCell ref="Z53:AA53"/>
    <mergeCell ref="Z52:AA52"/>
    <mergeCell ref="AB53:AC53"/>
    <mergeCell ref="AB52:AC52"/>
    <mergeCell ref="Q81:R81"/>
    <mergeCell ref="F88:G88"/>
    <mergeCell ref="I88:J88"/>
    <mergeCell ref="K88:L88"/>
    <mergeCell ref="M88:N88"/>
    <mergeCell ref="Q88:R88"/>
    <mergeCell ref="B81:C81"/>
    <mergeCell ref="D81:E81"/>
    <mergeCell ref="F81:G81"/>
    <mergeCell ref="I81:J81"/>
    <mergeCell ref="K81:L81"/>
    <mergeCell ref="M81:N81"/>
    <mergeCell ref="D80:E80"/>
    <mergeCell ref="F80:G80"/>
    <mergeCell ref="I80:J80"/>
    <mergeCell ref="K80:L80"/>
    <mergeCell ref="M80:N80"/>
    <mergeCell ref="Q80:R80"/>
    <mergeCell ref="Q78:R78"/>
    <mergeCell ref="B79:C79"/>
    <mergeCell ref="D79:E79"/>
    <mergeCell ref="F79:G79"/>
    <mergeCell ref="I79:J79"/>
    <mergeCell ref="K79:L79"/>
    <mergeCell ref="M79:N79"/>
    <mergeCell ref="Q79:R79"/>
    <mergeCell ref="B77:C77"/>
    <mergeCell ref="I77:J77"/>
    <mergeCell ref="D78:E78"/>
    <mergeCell ref="I78:J78"/>
    <mergeCell ref="K78:L78"/>
    <mergeCell ref="M78:N78"/>
    <mergeCell ref="M75:N75"/>
    <mergeCell ref="Q75:R75"/>
    <mergeCell ref="D76:E76"/>
    <mergeCell ref="I76:J76"/>
    <mergeCell ref="K76:L76"/>
    <mergeCell ref="M76:N76"/>
    <mergeCell ref="Q76:R76"/>
    <mergeCell ref="F74:G74"/>
    <mergeCell ref="I74:J74"/>
    <mergeCell ref="K74:L74"/>
    <mergeCell ref="M74:N74"/>
    <mergeCell ref="Q74:R74"/>
    <mergeCell ref="B75:C75"/>
    <mergeCell ref="D75:E75"/>
    <mergeCell ref="F75:G75"/>
    <mergeCell ref="I75:J75"/>
    <mergeCell ref="K75:L75"/>
    <mergeCell ref="B50:B51"/>
    <mergeCell ref="C50:C51"/>
    <mergeCell ref="D50:R50"/>
    <mergeCell ref="X50:X51"/>
    <mergeCell ref="D51:R51"/>
    <mergeCell ref="D49:E49"/>
    <mergeCell ref="F49:G49"/>
    <mergeCell ref="I49:J49"/>
    <mergeCell ref="K49:L49"/>
    <mergeCell ref="M49:N49"/>
    <mergeCell ref="Q49:R49"/>
    <mergeCell ref="W50:W51"/>
    <mergeCell ref="O42:P42"/>
    <mergeCell ref="AL42:AM42"/>
    <mergeCell ref="H44:I44"/>
    <mergeCell ref="H45:I45"/>
    <mergeCell ref="H46:I46"/>
    <mergeCell ref="H47:I47"/>
    <mergeCell ref="AH38:AI38"/>
    <mergeCell ref="AL38:AM38"/>
    <mergeCell ref="AA41:AB41"/>
    <mergeCell ref="AD41:AE41"/>
    <mergeCell ref="AF41:AG41"/>
    <mergeCell ref="AH41:AI41"/>
    <mergeCell ref="AL41:AM41"/>
    <mergeCell ref="M38:N38"/>
    <mergeCell ref="Q38:R38"/>
    <mergeCell ref="W38:X38"/>
    <mergeCell ref="AA38:AB38"/>
    <mergeCell ref="AD38:AE38"/>
    <mergeCell ref="AF38:AG38"/>
    <mergeCell ref="AE44:AF44"/>
    <mergeCell ref="AE45:AF45"/>
    <mergeCell ref="AE46:AF46"/>
    <mergeCell ref="AE47:AF47"/>
    <mergeCell ref="AA37:AB37"/>
    <mergeCell ref="AD37:AE37"/>
    <mergeCell ref="AF37:AG37"/>
    <mergeCell ref="AH37:AI37"/>
    <mergeCell ref="AL37:AM37"/>
    <mergeCell ref="B38:C38"/>
    <mergeCell ref="D38:E38"/>
    <mergeCell ref="F38:G38"/>
    <mergeCell ref="I38:J38"/>
    <mergeCell ref="K38:L38"/>
    <mergeCell ref="D37:E37"/>
    <mergeCell ref="F37:G37"/>
    <mergeCell ref="I37:J37"/>
    <mergeCell ref="K37:L37"/>
    <mergeCell ref="M37:N37"/>
    <mergeCell ref="Q37:R37"/>
    <mergeCell ref="W36:X36"/>
    <mergeCell ref="AA36:AB36"/>
    <mergeCell ref="AD36:AE36"/>
    <mergeCell ref="AF36:AG36"/>
    <mergeCell ref="AH36:AI36"/>
    <mergeCell ref="AL36:AM36"/>
    <mergeCell ref="AF35:AG35"/>
    <mergeCell ref="AH35:AI35"/>
    <mergeCell ref="AL35:AM35"/>
    <mergeCell ref="B36:C36"/>
    <mergeCell ref="D36:E36"/>
    <mergeCell ref="F36:G36"/>
    <mergeCell ref="I36:J36"/>
    <mergeCell ref="K36:L36"/>
    <mergeCell ref="M36:N36"/>
    <mergeCell ref="Q36:R36"/>
    <mergeCell ref="B34:C34"/>
    <mergeCell ref="I34:J34"/>
    <mergeCell ref="W34:X34"/>
    <mergeCell ref="AD34:AE34"/>
    <mergeCell ref="D35:E35"/>
    <mergeCell ref="I35:J35"/>
    <mergeCell ref="K35:L35"/>
    <mergeCell ref="M35:N35"/>
    <mergeCell ref="Q35:R35"/>
    <mergeCell ref="AD35:AE35"/>
    <mergeCell ref="AL32:AM32"/>
    <mergeCell ref="D33:E33"/>
    <mergeCell ref="I33:J33"/>
    <mergeCell ref="K33:L33"/>
    <mergeCell ref="M33:N33"/>
    <mergeCell ref="Q33:R33"/>
    <mergeCell ref="AD33:AE33"/>
    <mergeCell ref="AF33:AG33"/>
    <mergeCell ref="AH33:AI33"/>
    <mergeCell ref="AL33:AM33"/>
    <mergeCell ref="Q32:R32"/>
    <mergeCell ref="W32:X32"/>
    <mergeCell ref="AA32:AB32"/>
    <mergeCell ref="AD32:AE32"/>
    <mergeCell ref="AF32:AG32"/>
    <mergeCell ref="AH32:AI32"/>
    <mergeCell ref="AD31:AE31"/>
    <mergeCell ref="AF31:AG31"/>
    <mergeCell ref="AH31:AI31"/>
    <mergeCell ref="AL31:AM31"/>
    <mergeCell ref="B32:C32"/>
    <mergeCell ref="D32:E32"/>
    <mergeCell ref="F32:G32"/>
    <mergeCell ref="I32:J32"/>
    <mergeCell ref="K32:L32"/>
    <mergeCell ref="M32:N32"/>
    <mergeCell ref="F31:G31"/>
    <mergeCell ref="I31:J31"/>
    <mergeCell ref="K31:L31"/>
    <mergeCell ref="M31:N31"/>
    <mergeCell ref="Q31:R31"/>
    <mergeCell ref="AA31:AB31"/>
    <mergeCell ref="K10:L10"/>
    <mergeCell ref="M10:N10"/>
    <mergeCell ref="Q10:R10"/>
    <mergeCell ref="Z10:AM10"/>
    <mergeCell ref="AA8:AB8"/>
    <mergeCell ref="AD8:AE8"/>
    <mergeCell ref="AF8:AG8"/>
    <mergeCell ref="AH8:AI8"/>
    <mergeCell ref="AL8:AM8"/>
    <mergeCell ref="O1:P1"/>
    <mergeCell ref="AJ1:AK1"/>
    <mergeCell ref="H3:I3"/>
    <mergeCell ref="AC3:AD3"/>
    <mergeCell ref="H4:I4"/>
    <mergeCell ref="AC4:AD4"/>
    <mergeCell ref="B9:B10"/>
    <mergeCell ref="C9:C10"/>
    <mergeCell ref="D9:R9"/>
    <mergeCell ref="W9:W10"/>
    <mergeCell ref="X9:X10"/>
    <mergeCell ref="H6:I6"/>
    <mergeCell ref="AC6:AD6"/>
    <mergeCell ref="B7:C7"/>
    <mergeCell ref="D8:E8"/>
    <mergeCell ref="F8:G8"/>
    <mergeCell ref="I8:J8"/>
    <mergeCell ref="K8:L8"/>
    <mergeCell ref="M8:N8"/>
    <mergeCell ref="Q8:R8"/>
    <mergeCell ref="Z9:AM9"/>
    <mergeCell ref="D10:E10"/>
    <mergeCell ref="F10:G10"/>
    <mergeCell ref="I10:J10"/>
  </mergeCells>
  <pageMargins left="0.70866141732283472" right="0.70866141732283472" top="0.74803149606299213" bottom="0.74803149606299213" header="0.31496062992125984" footer="0.31496062992125984"/>
  <pageSetup scale="40" orientation="landscape" r:id="rId1"/>
  <headerFooter>
    <oddHeader>&amp;LLicence Number 1648&amp;C3502 Hobby's Yards Rd, Blayney</oddHeader>
  </headerFooter>
  <colBreaks count="1" manualBreakCount="1">
    <brk id="1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6B74235B97A346BAA6BED0989D1F83" ma:contentTypeVersion="0" ma:contentTypeDescription="Create a new document." ma:contentTypeScope="" ma:versionID="4beea40ce2fd0f4385e903ad7269d28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1b251a6f59c3e4cce358f51931583e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324712-30A5-4B9B-BA29-DB3E73742E4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F0ED0B1-1991-4C0F-B4CB-B9C7ABDF31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8975B2-64E0-4778-8715-B9B3C001DB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2019-2020</vt:lpstr>
      <vt:lpstr>2020-2021</vt:lpstr>
      <vt:lpstr>2021-2022</vt:lpstr>
      <vt:lpstr>2022-2023</vt:lpstr>
      <vt:lpstr>2023-2024</vt:lpstr>
      <vt:lpstr>2024-2025</vt:lpstr>
      <vt:lpstr>2025-2026</vt:lpstr>
      <vt:lpstr>2026-2027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Tony Weekes</dc:creator>
  <cp:keywords/>
  <dc:description/>
  <cp:lastModifiedBy>Liam Golding</cp:lastModifiedBy>
  <cp:revision/>
  <cp:lastPrinted>2026-07-23T04:26:31Z</cp:lastPrinted>
  <dcterms:created xsi:type="dcterms:W3CDTF">1996-10-14T23:33:28Z</dcterms:created>
  <dcterms:modified xsi:type="dcterms:W3CDTF">2026-08-06T04:32:53Z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0x010100576B74235B97A346BAA6BED0989D1F83</vt:lpwstr>
  </property>
</Properties>
</file>